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darwi\Box Sync\Altree 2 RbSr Dating Thermal Constraints Manuscript\Appendix\Geochronology Submission\"/>
    </mc:Choice>
  </mc:AlternateContent>
  <xr:revisionPtr revIDLastSave="0" documentId="13_ncr:1_{D3010678-7D22-4BDB-ACFA-2246330460F1}" xr6:coauthVersionLast="47" xr6:coauthVersionMax="47" xr10:uidLastSave="{00000000-0000-0000-0000-000000000000}"/>
  <bookViews>
    <workbookView xWindow="-28920" yWindow="-1440" windowWidth="29040" windowHeight="15720" tabRatio="500" firstSheet="7" activeTab="10" xr2:uid="{00000000-000D-0000-FFFF-FFFF00000000}"/>
  </bookViews>
  <sheets>
    <sheet name="Table S2" sheetId="5" r:id="rId1"/>
    <sheet name="Table S3" sheetId="4" r:id="rId2"/>
    <sheet name="Table S4" sheetId="3" r:id="rId3"/>
    <sheet name="Table S5" sheetId="2" r:id="rId4"/>
    <sheet name="Table S6" sheetId="1" r:id="rId5"/>
    <sheet name="Table S8" sheetId="7" r:id="rId6"/>
    <sheet name="Illite Crystallinity " sheetId="8" r:id="rId7"/>
    <sheet name="Aromatic Hydrocarbon Data" sheetId="11" r:id="rId8"/>
    <sheet name="Bitumen" sheetId="12" r:id="rId9"/>
    <sheet name="Calculated PalaeoT" sheetId="13" r:id="rId10"/>
    <sheet name="RbSr Geochronological Data" sheetId="9" r:id="rId11"/>
    <sheet name="Laser Elemental Data" sheetId="10" r:id="rId12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8" l="1"/>
  <c r="C8" i="8" l="1"/>
  <c r="C13" i="8"/>
  <c r="O3" i="11" l="1"/>
  <c r="P3" i="11"/>
  <c r="O4" i="11"/>
  <c r="P4" i="11"/>
  <c r="O5" i="11"/>
  <c r="P5" i="11"/>
  <c r="O6" i="11"/>
  <c r="P6" i="11"/>
  <c r="O7" i="11"/>
  <c r="P7" i="11"/>
  <c r="O8" i="11"/>
  <c r="P8" i="11"/>
  <c r="O9" i="11"/>
  <c r="P9" i="11"/>
  <c r="O10" i="11"/>
  <c r="P10" i="11"/>
  <c r="O11" i="11"/>
  <c r="P11" i="11"/>
  <c r="O12" i="11"/>
  <c r="P12" i="11"/>
  <c r="O13" i="11"/>
  <c r="P13" i="11"/>
  <c r="O14" i="11"/>
  <c r="P14" i="11"/>
  <c r="O15" i="11"/>
  <c r="P15" i="11"/>
  <c r="P2" i="11"/>
  <c r="O2" i="11"/>
  <c r="H5" i="12"/>
  <c r="H6" i="12"/>
  <c r="H7" i="12"/>
  <c r="H8" i="12"/>
  <c r="H9" i="12"/>
  <c r="H10" i="12"/>
  <c r="H11" i="12"/>
  <c r="H12" i="12"/>
  <c r="H13" i="12"/>
  <c r="H14" i="12"/>
  <c r="H15" i="12"/>
  <c r="H4" i="12"/>
  <c r="K127" i="3" l="1"/>
  <c r="L127" i="3" s="1"/>
  <c r="N127" i="3"/>
  <c r="K128" i="3"/>
  <c r="L128" i="3"/>
  <c r="N128" i="3"/>
  <c r="K129" i="3"/>
  <c r="L129" i="3"/>
  <c r="N129" i="3"/>
  <c r="K130" i="3"/>
  <c r="L130" i="3"/>
  <c r="N130" i="3"/>
  <c r="K131" i="3"/>
  <c r="L131" i="3" s="1"/>
  <c r="N131" i="3"/>
  <c r="K132" i="3"/>
  <c r="L132" i="3" s="1"/>
  <c r="N132" i="3"/>
  <c r="K133" i="3"/>
  <c r="L133" i="3"/>
  <c r="N133" i="3"/>
  <c r="K134" i="3"/>
  <c r="L134" i="3"/>
  <c r="N134" i="3"/>
  <c r="K135" i="3"/>
  <c r="L135" i="3" s="1"/>
  <c r="N135" i="3"/>
  <c r="K136" i="3"/>
  <c r="L136" i="3"/>
  <c r="N136" i="3"/>
  <c r="K137" i="3"/>
  <c r="L137" i="3"/>
  <c r="N137" i="3"/>
  <c r="K138" i="3"/>
  <c r="L138" i="3"/>
  <c r="N138" i="3"/>
  <c r="K139" i="3"/>
  <c r="L139" i="3" s="1"/>
  <c r="N139" i="3"/>
  <c r="K140" i="3"/>
  <c r="L140" i="3" s="1"/>
  <c r="N140" i="3"/>
  <c r="K141" i="3"/>
  <c r="L141" i="3"/>
  <c r="N141" i="3"/>
  <c r="K142" i="3"/>
  <c r="L142" i="3"/>
  <c r="N142" i="3"/>
  <c r="K143" i="3"/>
  <c r="L143" i="3" s="1"/>
  <c r="N143" i="3"/>
  <c r="K144" i="3"/>
  <c r="L144" i="3"/>
  <c r="N144" i="3"/>
  <c r="K145" i="3"/>
  <c r="L145" i="3"/>
  <c r="N145" i="3"/>
  <c r="K146" i="3"/>
  <c r="L146" i="3"/>
  <c r="N146" i="3"/>
  <c r="M143" i="3" l="1"/>
  <c r="M137" i="3"/>
  <c r="M131" i="3"/>
  <c r="M144" i="3"/>
  <c r="M142" i="3"/>
  <c r="M138" i="3"/>
  <c r="M136" i="3"/>
  <c r="M132" i="3"/>
  <c r="M127" i="3"/>
  <c r="M146" i="3"/>
  <c r="M140" i="3"/>
  <c r="M134" i="3"/>
  <c r="M129" i="3"/>
  <c r="M145" i="3"/>
  <c r="M141" i="3"/>
  <c r="M139" i="3"/>
  <c r="M135" i="3"/>
  <c r="M133" i="3"/>
  <c r="M130" i="3"/>
  <c r="M128" i="3"/>
  <c r="N147" i="3"/>
  <c r="N148" i="3"/>
  <c r="N149" i="3"/>
  <c r="N150" i="3"/>
  <c r="N151" i="3"/>
  <c r="N152" i="3"/>
  <c r="N153" i="3"/>
  <c r="N154" i="3"/>
  <c r="N155" i="3"/>
  <c r="N156" i="3"/>
  <c r="N157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L57" i="3" s="1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47" i="3"/>
  <c r="L147" i="3" s="1"/>
  <c r="K148" i="3"/>
  <c r="L148" i="3" s="1"/>
  <c r="K149" i="3"/>
  <c r="L149" i="3" s="1"/>
  <c r="K150" i="3"/>
  <c r="L150" i="3" s="1"/>
  <c r="K151" i="3"/>
  <c r="L151" i="3" s="1"/>
  <c r="K152" i="3"/>
  <c r="L152" i="3" s="1"/>
  <c r="K153" i="3"/>
  <c r="L153" i="3" s="1"/>
  <c r="K154" i="3"/>
  <c r="L154" i="3" s="1"/>
  <c r="M154" i="3" s="1"/>
  <c r="K155" i="3"/>
  <c r="L155" i="3" s="1"/>
  <c r="K156" i="3"/>
  <c r="L156" i="3" s="1"/>
  <c r="K157" i="3"/>
  <c r="L157" i="3" s="1"/>
  <c r="M155" i="3" l="1"/>
  <c r="M148" i="3"/>
  <c r="M149" i="3"/>
  <c r="M152" i="3"/>
  <c r="M151" i="3"/>
  <c r="M157" i="3"/>
  <c r="M156" i="3"/>
  <c r="M150" i="3"/>
  <c r="M153" i="3"/>
  <c r="M147" i="3"/>
  <c r="D12" i="8"/>
  <c r="C12" i="8"/>
  <c r="C11" i="8"/>
  <c r="D11" i="8" s="1"/>
  <c r="C5" i="8"/>
  <c r="D5" i="8" s="1"/>
  <c r="C2" i="8" l="1"/>
  <c r="D2" i="8" s="1"/>
  <c r="C9" i="8" l="1"/>
  <c r="C10" i="8"/>
  <c r="C6" i="8" l="1"/>
  <c r="C4" i="8"/>
  <c r="D13" i="8" l="1"/>
  <c r="D10" i="8"/>
  <c r="D9" i="8"/>
  <c r="D8" i="8"/>
  <c r="D7" i="8"/>
  <c r="D6" i="8"/>
  <c r="D4" i="8"/>
  <c r="C3" i="8"/>
  <c r="D3" i="8" s="1"/>
  <c r="N3" i="3" l="1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1" i="3"/>
  <c r="N102" i="3"/>
  <c r="N100" i="3"/>
  <c r="N103" i="3"/>
  <c r="N104" i="3"/>
  <c r="N105" i="3"/>
  <c r="N106" i="3"/>
  <c r="N107" i="3"/>
  <c r="N109" i="3"/>
  <c r="N110" i="3"/>
  <c r="N108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2" i="3"/>
  <c r="L3" i="3"/>
  <c r="L4" i="3"/>
  <c r="L5" i="3"/>
  <c r="L6" i="3"/>
  <c r="L8" i="3"/>
  <c r="L9" i="3"/>
  <c r="L11" i="3"/>
  <c r="L12" i="3"/>
  <c r="L14" i="3"/>
  <c r="L15" i="3"/>
  <c r="L16" i="3"/>
  <c r="L17" i="3"/>
  <c r="L18" i="3"/>
  <c r="L20" i="3"/>
  <c r="L21" i="3"/>
  <c r="L23" i="3"/>
  <c r="L24" i="3"/>
  <c r="L26" i="3"/>
  <c r="L27" i="3"/>
  <c r="L29" i="3"/>
  <c r="L30" i="3"/>
  <c r="L32" i="3"/>
  <c r="L33" i="3"/>
  <c r="L34" i="3"/>
  <c r="L35" i="3"/>
  <c r="L36" i="3"/>
  <c r="L38" i="3"/>
  <c r="L39" i="3"/>
  <c r="L41" i="3"/>
  <c r="L42" i="3"/>
  <c r="L44" i="3"/>
  <c r="L45" i="3"/>
  <c r="L47" i="3"/>
  <c r="L48" i="3"/>
  <c r="L50" i="3"/>
  <c r="L51" i="3"/>
  <c r="L52" i="3"/>
  <c r="L53" i="3"/>
  <c r="L54" i="3"/>
  <c r="L56" i="3"/>
  <c r="L59" i="3"/>
  <c r="L60" i="3"/>
  <c r="L62" i="3"/>
  <c r="L63" i="3"/>
  <c r="L65" i="3"/>
  <c r="L66" i="3"/>
  <c r="L68" i="3"/>
  <c r="L69" i="3"/>
  <c r="L70" i="3"/>
  <c r="L71" i="3"/>
  <c r="L72" i="3"/>
  <c r="L74" i="3"/>
  <c r="L75" i="3"/>
  <c r="L77" i="3"/>
  <c r="L78" i="3"/>
  <c r="L80" i="3"/>
  <c r="L81" i="3"/>
  <c r="L83" i="3"/>
  <c r="L84" i="3"/>
  <c r="L86" i="3"/>
  <c r="L87" i="3"/>
  <c r="L88" i="3"/>
  <c r="L89" i="3"/>
  <c r="L90" i="3"/>
  <c r="L92" i="3"/>
  <c r="L93" i="3"/>
  <c r="L95" i="3"/>
  <c r="L96" i="3"/>
  <c r="L98" i="3"/>
  <c r="L99" i="3"/>
  <c r="L102" i="3"/>
  <c r="L100" i="3"/>
  <c r="L104" i="3"/>
  <c r="L105" i="3"/>
  <c r="L106" i="3"/>
  <c r="L107" i="3"/>
  <c r="L110" i="3"/>
  <c r="L108" i="3"/>
  <c r="L112" i="3"/>
  <c r="L113" i="3"/>
  <c r="L114" i="3"/>
  <c r="L116" i="3"/>
  <c r="L117" i="3"/>
  <c r="L118" i="3"/>
  <c r="L119" i="3"/>
  <c r="L121" i="3"/>
  <c r="L7" i="3"/>
  <c r="L10" i="3"/>
  <c r="L13" i="3"/>
  <c r="L19" i="3"/>
  <c r="L22" i="3"/>
  <c r="L25" i="3"/>
  <c r="L28" i="3"/>
  <c r="L31" i="3"/>
  <c r="L37" i="3"/>
  <c r="L40" i="3"/>
  <c r="L43" i="3"/>
  <c r="L46" i="3"/>
  <c r="L49" i="3"/>
  <c r="L55" i="3"/>
  <c r="L58" i="3"/>
  <c r="L61" i="3"/>
  <c r="L64" i="3"/>
  <c r="L67" i="3"/>
  <c r="L73" i="3"/>
  <c r="L76" i="3"/>
  <c r="L79" i="3"/>
  <c r="L82" i="3"/>
  <c r="L85" i="3"/>
  <c r="L91" i="3"/>
  <c r="L94" i="3"/>
  <c r="L97" i="3"/>
  <c r="L101" i="3"/>
  <c r="L103" i="3"/>
  <c r="L109" i="3"/>
  <c r="L111" i="3"/>
  <c r="L115" i="3"/>
  <c r="L120" i="3"/>
  <c r="L122" i="3"/>
  <c r="L123" i="3"/>
  <c r="L124" i="3"/>
  <c r="L125" i="3"/>
  <c r="L126" i="3"/>
  <c r="K2" i="3"/>
  <c r="L2" i="3" s="1"/>
  <c r="AJ37" i="5"/>
  <c r="AJ36" i="5"/>
  <c r="AH37" i="5"/>
  <c r="AH36" i="5"/>
  <c r="AC37" i="5"/>
  <c r="AC36" i="5"/>
  <c r="AB37" i="5"/>
  <c r="AB36" i="5"/>
  <c r="AA37" i="5"/>
  <c r="AA36" i="5"/>
  <c r="Z37" i="5"/>
  <c r="Z36" i="5"/>
  <c r="U37" i="5"/>
  <c r="U36" i="5"/>
  <c r="S37" i="5"/>
  <c r="S36" i="5"/>
  <c r="R37" i="5"/>
  <c r="R36" i="5"/>
  <c r="Q37" i="5"/>
  <c r="Q36" i="5"/>
  <c r="P37" i="5"/>
  <c r="P36" i="5"/>
  <c r="O37" i="5"/>
  <c r="O36" i="5"/>
  <c r="M37" i="5"/>
  <c r="M36" i="5"/>
  <c r="K37" i="5"/>
  <c r="K36" i="5"/>
  <c r="J37" i="5"/>
  <c r="J36" i="5"/>
  <c r="I37" i="5"/>
  <c r="I36" i="5"/>
  <c r="H37" i="5"/>
  <c r="H36" i="5"/>
  <c r="G37" i="5"/>
  <c r="G36" i="5"/>
  <c r="F37" i="5"/>
  <c r="F36" i="5"/>
  <c r="E37" i="5"/>
  <c r="E36" i="5"/>
  <c r="D37" i="5"/>
  <c r="D36" i="5"/>
  <c r="C37" i="5"/>
  <c r="C36" i="5"/>
  <c r="C30" i="5"/>
  <c r="D30" i="5"/>
  <c r="E30" i="5"/>
  <c r="F30" i="5"/>
  <c r="G30" i="5"/>
  <c r="H30" i="5"/>
  <c r="I30" i="5"/>
  <c r="J30" i="5"/>
  <c r="K30" i="5"/>
  <c r="M30" i="5"/>
  <c r="O30" i="5"/>
  <c r="P30" i="5"/>
  <c r="Q30" i="5"/>
  <c r="R30" i="5"/>
  <c r="S30" i="5"/>
  <c r="U30" i="5"/>
  <c r="Y30" i="5"/>
  <c r="Z30" i="5"/>
  <c r="AA30" i="5"/>
  <c r="AB30" i="5"/>
  <c r="AC30" i="5"/>
  <c r="AH30" i="5"/>
  <c r="AJ30" i="5"/>
  <c r="C31" i="5"/>
  <c r="D31" i="5"/>
  <c r="E31" i="5"/>
  <c r="F31" i="5"/>
  <c r="G31" i="5"/>
  <c r="H31" i="5"/>
  <c r="I31" i="5"/>
  <c r="J31" i="5"/>
  <c r="K31" i="5"/>
  <c r="M31" i="5"/>
  <c r="O31" i="5"/>
  <c r="P31" i="5"/>
  <c r="Q31" i="5"/>
  <c r="R31" i="5"/>
  <c r="S31" i="5"/>
  <c r="U31" i="5"/>
  <c r="Y31" i="5"/>
  <c r="Z31" i="5"/>
  <c r="AA31" i="5"/>
  <c r="AB31" i="5"/>
  <c r="AC31" i="5"/>
  <c r="AH31" i="5"/>
  <c r="AJ31" i="5"/>
  <c r="C24" i="5"/>
  <c r="D24" i="5"/>
  <c r="E24" i="5"/>
  <c r="F24" i="5"/>
  <c r="G24" i="5"/>
  <c r="H24" i="5"/>
  <c r="I24" i="5"/>
  <c r="J24" i="5"/>
  <c r="K24" i="5"/>
  <c r="O24" i="5"/>
  <c r="P24" i="5"/>
  <c r="Q24" i="5"/>
  <c r="R24" i="5"/>
  <c r="S24" i="5"/>
  <c r="Z24" i="5"/>
  <c r="AA24" i="5"/>
  <c r="AB24" i="5"/>
  <c r="C25" i="5"/>
  <c r="D25" i="5"/>
  <c r="E25" i="5"/>
  <c r="F25" i="5"/>
  <c r="G25" i="5"/>
  <c r="H25" i="5"/>
  <c r="I25" i="5"/>
  <c r="J25" i="5"/>
  <c r="K25" i="5"/>
  <c r="O25" i="5"/>
  <c r="P25" i="5"/>
  <c r="Q25" i="5"/>
  <c r="R25" i="5"/>
  <c r="S25" i="5"/>
  <c r="Z25" i="5"/>
  <c r="AA25" i="5"/>
  <c r="AB25" i="5"/>
  <c r="B37" i="5"/>
  <c r="B36" i="5"/>
  <c r="B31" i="5"/>
  <c r="B30" i="5"/>
  <c r="C15" i="5"/>
  <c r="D15" i="5"/>
  <c r="E15" i="5"/>
  <c r="F15" i="5"/>
  <c r="G15" i="5"/>
  <c r="H15" i="5"/>
  <c r="I15" i="5"/>
  <c r="J15" i="5"/>
  <c r="K15" i="5"/>
  <c r="L15" i="5"/>
  <c r="N15" i="5"/>
  <c r="O15" i="5"/>
  <c r="Q15" i="5"/>
  <c r="R15" i="5"/>
  <c r="T15" i="5"/>
  <c r="U15" i="5"/>
  <c r="V15" i="5"/>
  <c r="W15" i="5"/>
  <c r="Y15" i="5"/>
  <c r="Z15" i="5"/>
  <c r="AA15" i="5"/>
  <c r="AB15" i="5"/>
  <c r="AC15" i="5"/>
  <c r="C16" i="5"/>
  <c r="D16" i="5"/>
  <c r="E16" i="5"/>
  <c r="F16" i="5"/>
  <c r="G16" i="5"/>
  <c r="H16" i="5"/>
  <c r="I16" i="5"/>
  <c r="J16" i="5"/>
  <c r="K16" i="5"/>
  <c r="L16" i="5"/>
  <c r="N16" i="5"/>
  <c r="O16" i="5"/>
  <c r="Q16" i="5"/>
  <c r="R16" i="5"/>
  <c r="T16" i="5"/>
  <c r="U16" i="5"/>
  <c r="V16" i="5"/>
  <c r="W16" i="5"/>
  <c r="Y16" i="5"/>
  <c r="AA16" i="5"/>
  <c r="AB16" i="5"/>
  <c r="AC16" i="5"/>
  <c r="B16" i="5"/>
  <c r="B15" i="5"/>
  <c r="C10" i="5"/>
  <c r="D10" i="5"/>
  <c r="E10" i="5"/>
  <c r="F10" i="5"/>
  <c r="G10" i="5"/>
  <c r="H10" i="5"/>
  <c r="I10" i="5"/>
  <c r="J10" i="5"/>
  <c r="K10" i="5"/>
  <c r="L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C11" i="5"/>
  <c r="D11" i="5"/>
  <c r="E11" i="5"/>
  <c r="F11" i="5"/>
  <c r="G11" i="5"/>
  <c r="H11" i="5"/>
  <c r="I11" i="5"/>
  <c r="J11" i="5"/>
  <c r="K11" i="5"/>
  <c r="L11" i="5"/>
  <c r="N11" i="5"/>
  <c r="O11" i="5"/>
  <c r="P11" i="5"/>
  <c r="Q11" i="5"/>
  <c r="R11" i="5"/>
  <c r="S11" i="5"/>
  <c r="T11" i="5"/>
  <c r="U11" i="5"/>
  <c r="V11" i="5"/>
  <c r="W11" i="5"/>
  <c r="Y11" i="5"/>
  <c r="Z11" i="5"/>
  <c r="AA11" i="5"/>
  <c r="AB11" i="5"/>
  <c r="AC11" i="5"/>
  <c r="B11" i="5"/>
  <c r="B10" i="5"/>
  <c r="C5" i="5"/>
  <c r="D5" i="5"/>
  <c r="E5" i="5"/>
  <c r="F5" i="5"/>
  <c r="G5" i="5"/>
  <c r="H5" i="5"/>
  <c r="I5" i="5"/>
  <c r="J5" i="5"/>
  <c r="K5" i="5"/>
  <c r="M5" i="5"/>
  <c r="N5" i="5"/>
  <c r="O5" i="5"/>
  <c r="P5" i="5"/>
  <c r="Q5" i="5"/>
  <c r="R5" i="5"/>
  <c r="T5" i="5"/>
  <c r="U5" i="5"/>
  <c r="V5" i="5"/>
  <c r="W5" i="5"/>
  <c r="X5" i="5"/>
  <c r="Y5" i="5"/>
  <c r="AA5" i="5"/>
  <c r="C6" i="5"/>
  <c r="D6" i="5"/>
  <c r="E6" i="5"/>
  <c r="F6" i="5"/>
  <c r="G6" i="5"/>
  <c r="H6" i="5"/>
  <c r="I6" i="5"/>
  <c r="J6" i="5"/>
  <c r="K6" i="5"/>
  <c r="M6" i="5"/>
  <c r="N6" i="5"/>
  <c r="O6" i="5"/>
  <c r="P6" i="5"/>
  <c r="Q6" i="5"/>
  <c r="R6" i="5"/>
  <c r="T6" i="5"/>
  <c r="U6" i="5"/>
  <c r="V6" i="5"/>
  <c r="W6" i="5"/>
  <c r="Y6" i="5"/>
  <c r="B6" i="5"/>
  <c r="B5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U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AL58" i="5"/>
  <c r="AM58" i="5"/>
  <c r="AN58" i="5"/>
  <c r="AO58" i="5"/>
  <c r="AQ58" i="5"/>
  <c r="AR58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U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L59" i="5"/>
  <c r="AM59" i="5"/>
  <c r="AN59" i="5"/>
  <c r="AO59" i="5"/>
  <c r="AQ59" i="5"/>
  <c r="B59" i="5"/>
  <c r="B58" i="5"/>
  <c r="C76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U76" i="5"/>
  <c r="V76" i="5"/>
  <c r="W76" i="5"/>
  <c r="X76" i="5"/>
  <c r="Y76" i="5"/>
  <c r="Z76" i="5"/>
  <c r="AA76" i="5"/>
  <c r="AB76" i="5"/>
  <c r="AC76" i="5"/>
  <c r="AD76" i="5"/>
  <c r="AE76" i="5"/>
  <c r="AF76" i="5"/>
  <c r="AG76" i="5"/>
  <c r="AH76" i="5"/>
  <c r="AI76" i="5"/>
  <c r="AJ76" i="5"/>
  <c r="AL76" i="5"/>
  <c r="AM76" i="5"/>
  <c r="AN76" i="5"/>
  <c r="AO76" i="5"/>
  <c r="AQ76" i="5"/>
  <c r="AR76" i="5"/>
  <c r="C77" i="5"/>
  <c r="D77" i="5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U77" i="5"/>
  <c r="V77" i="5"/>
  <c r="W77" i="5"/>
  <c r="X77" i="5"/>
  <c r="Y77" i="5"/>
  <c r="Z77" i="5"/>
  <c r="AA77" i="5"/>
  <c r="AB77" i="5"/>
  <c r="AC77" i="5"/>
  <c r="AD77" i="5"/>
  <c r="AE77" i="5"/>
  <c r="AF77" i="5"/>
  <c r="AG77" i="5"/>
  <c r="AH77" i="5"/>
  <c r="AI77" i="5"/>
  <c r="AJ77" i="5"/>
  <c r="AL77" i="5"/>
  <c r="AM77" i="5"/>
  <c r="AN77" i="5"/>
  <c r="AO77" i="5"/>
  <c r="AQ77" i="5"/>
  <c r="AR77" i="5"/>
  <c r="B77" i="5"/>
  <c r="B76" i="5"/>
  <c r="K94" i="5"/>
  <c r="L94" i="5"/>
  <c r="M94" i="5"/>
  <c r="N94" i="5"/>
  <c r="O94" i="5"/>
  <c r="P94" i="5"/>
  <c r="Q94" i="5"/>
  <c r="R94" i="5"/>
  <c r="S94" i="5"/>
  <c r="U94" i="5"/>
  <c r="V94" i="5"/>
  <c r="W94" i="5"/>
  <c r="X94" i="5"/>
  <c r="Y94" i="5"/>
  <c r="Z94" i="5"/>
  <c r="AA94" i="5"/>
  <c r="AB94" i="5"/>
  <c r="AC94" i="5"/>
  <c r="AD94" i="5"/>
  <c r="AE94" i="5"/>
  <c r="AF94" i="5"/>
  <c r="AG94" i="5"/>
  <c r="AH94" i="5"/>
  <c r="AI94" i="5"/>
  <c r="AJ94" i="5"/>
  <c r="AL94" i="5"/>
  <c r="AM94" i="5"/>
  <c r="AN94" i="5"/>
  <c r="AO94" i="5"/>
  <c r="AQ94" i="5"/>
  <c r="AR94" i="5"/>
  <c r="K95" i="5"/>
  <c r="L95" i="5"/>
  <c r="M95" i="5"/>
  <c r="N95" i="5"/>
  <c r="O95" i="5"/>
  <c r="P95" i="5"/>
  <c r="Q95" i="5"/>
  <c r="R95" i="5"/>
  <c r="S95" i="5"/>
  <c r="U95" i="5"/>
  <c r="V95" i="5"/>
  <c r="W95" i="5"/>
  <c r="X95" i="5"/>
  <c r="Y95" i="5"/>
  <c r="Z95" i="5"/>
  <c r="AA95" i="5"/>
  <c r="AB95" i="5"/>
  <c r="AC95" i="5"/>
  <c r="AD95" i="5"/>
  <c r="AE95" i="5"/>
  <c r="AF95" i="5"/>
  <c r="AG95" i="5"/>
  <c r="AH95" i="5"/>
  <c r="AI95" i="5"/>
  <c r="AJ95" i="5"/>
  <c r="AL95" i="5"/>
  <c r="AM95" i="5"/>
  <c r="AN95" i="5"/>
  <c r="AO95" i="5"/>
  <c r="AQ95" i="5"/>
  <c r="AR95" i="5"/>
  <c r="C95" i="5"/>
  <c r="D95" i="5"/>
  <c r="E95" i="5"/>
  <c r="F95" i="5"/>
  <c r="G95" i="5"/>
  <c r="H95" i="5"/>
  <c r="I95" i="5"/>
  <c r="J95" i="5"/>
  <c r="B95" i="5"/>
  <c r="C94" i="5"/>
  <c r="D94" i="5"/>
  <c r="E94" i="5"/>
  <c r="F94" i="5"/>
  <c r="G94" i="5"/>
  <c r="H94" i="5"/>
  <c r="I94" i="5"/>
  <c r="J94" i="5"/>
  <c r="B94" i="5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M93" i="3" l="1"/>
  <c r="M69" i="3"/>
  <c r="M27" i="3"/>
  <c r="M3" i="3"/>
  <c r="M109" i="3"/>
  <c r="M85" i="3"/>
  <c r="M43" i="3"/>
  <c r="M70" i="3"/>
  <c r="M4" i="3"/>
  <c r="M115" i="3"/>
  <c r="M76" i="3"/>
  <c r="M10" i="3"/>
  <c r="M124" i="3"/>
  <c r="M91" i="3"/>
  <c r="M67" i="3"/>
  <c r="M25" i="3"/>
  <c r="M72" i="3"/>
  <c r="M48" i="3"/>
  <c r="M6" i="3"/>
  <c r="M112" i="3"/>
  <c r="M71" i="3"/>
  <c r="M47" i="3"/>
  <c r="M5" i="3"/>
  <c r="M92" i="3"/>
  <c r="M68" i="3"/>
  <c r="M26" i="3"/>
  <c r="M120" i="3"/>
  <c r="M105" i="3"/>
  <c r="M63" i="3"/>
  <c r="M21" i="3"/>
  <c r="M82" i="3"/>
  <c r="M40" i="3"/>
  <c r="M101" i="3"/>
  <c r="M58" i="3"/>
  <c r="M88" i="3"/>
  <c r="M94" i="3"/>
  <c r="M28" i="3"/>
  <c r="M52" i="3"/>
  <c r="M111" i="3"/>
  <c r="M46" i="3"/>
  <c r="M114" i="3"/>
  <c r="M107" i="3"/>
  <c r="M102" i="3"/>
  <c r="M84" i="3"/>
  <c r="M75" i="3"/>
  <c r="M59" i="3"/>
  <c r="M51" i="3"/>
  <c r="M42" i="3"/>
  <c r="M34" i="3"/>
  <c r="M17" i="3"/>
  <c r="M9" i="3"/>
  <c r="M64" i="3"/>
  <c r="M22" i="3"/>
  <c r="M121" i="3"/>
  <c r="M106" i="3"/>
  <c r="M99" i="3"/>
  <c r="M83" i="3"/>
  <c r="M57" i="3"/>
  <c r="M41" i="3"/>
  <c r="M33" i="3"/>
  <c r="M16" i="3"/>
  <c r="M77" i="3"/>
  <c r="M35" i="3"/>
  <c r="M11" i="3"/>
  <c r="M89" i="3"/>
  <c r="M81" i="3"/>
  <c r="M65" i="3"/>
  <c r="M39" i="3"/>
  <c r="M97" i="3"/>
  <c r="M55" i="3"/>
  <c r="M31" i="3"/>
  <c r="M108" i="3"/>
  <c r="M95" i="3"/>
  <c r="M87" i="3"/>
  <c r="M53" i="3"/>
  <c r="M45" i="3"/>
  <c r="M2" i="3"/>
  <c r="M103" i="3"/>
  <c r="M61" i="3"/>
  <c r="M19" i="3"/>
  <c r="M119" i="3"/>
  <c r="M98" i="3"/>
  <c r="M56" i="3"/>
  <c r="M32" i="3"/>
  <c r="M23" i="3"/>
  <c r="M15" i="3"/>
  <c r="M79" i="3"/>
  <c r="M37" i="3"/>
  <c r="M13" i="3"/>
  <c r="M118" i="3"/>
  <c r="M29" i="3"/>
  <c r="M73" i="3"/>
  <c r="M49" i="3"/>
  <c r="M7" i="3"/>
  <c r="M123" i="3"/>
  <c r="M113" i="3"/>
  <c r="M90" i="3"/>
  <c r="M74" i="3"/>
  <c r="M66" i="3"/>
  <c r="M50" i="3"/>
  <c r="M24" i="3"/>
  <c r="M8" i="3"/>
  <c r="M96" i="3"/>
  <c r="M80" i="3"/>
  <c r="M54" i="3"/>
  <c r="M38" i="3"/>
  <c r="M30" i="3"/>
  <c r="M14" i="3"/>
  <c r="M117" i="3"/>
  <c r="M104" i="3"/>
  <c r="M78" i="3"/>
  <c r="M62" i="3"/>
  <c r="M36" i="3"/>
  <c r="M20" i="3"/>
  <c r="M12" i="3"/>
  <c r="M125" i="3"/>
  <c r="M110" i="3"/>
  <c r="M100" i="3"/>
  <c r="M86" i="3"/>
  <c r="M60" i="3"/>
  <c r="M44" i="3"/>
  <c r="M18" i="3"/>
  <c r="M122" i="3"/>
  <c r="M116" i="3"/>
  <c r="M126" i="3"/>
</calcChain>
</file>

<file path=xl/sharedStrings.xml><?xml version="1.0" encoding="utf-8"?>
<sst xmlns="http://schemas.openxmlformats.org/spreadsheetml/2006/main" count="2427" uniqueCount="274">
  <si>
    <t xml:space="preserve">Table S2B. XRF fused disk certified reference material values </t>
  </si>
  <si>
    <t>Sample No</t>
  </si>
  <si>
    <t>SiO2 (%)</t>
  </si>
  <si>
    <t>TiO2 (%)</t>
  </si>
  <si>
    <t>Al2O3 (%)</t>
  </si>
  <si>
    <t>Fe2O3 (%)</t>
  </si>
  <si>
    <t>MnO (%)</t>
  </si>
  <si>
    <t>MgO (%)</t>
  </si>
  <si>
    <t>CaO (%)</t>
  </si>
  <si>
    <t>Na2O (%)</t>
  </si>
  <si>
    <t>K2O (%)</t>
  </si>
  <si>
    <t>P2O5 (%)</t>
  </si>
  <si>
    <t>SO3 (%)</t>
  </si>
  <si>
    <t>Sc (mg/kg)</t>
  </si>
  <si>
    <t>V (mg/kg)</t>
  </si>
  <si>
    <t>Cr (mg/kg)</t>
  </si>
  <si>
    <t>Ni (mg/kg)</t>
  </si>
  <si>
    <t>Cu (mg/kg)</t>
  </si>
  <si>
    <t>Zn (mg/kg)</t>
  </si>
  <si>
    <t>As (mg/kg)</t>
  </si>
  <si>
    <t>Rb (mg/kg)</t>
  </si>
  <si>
    <t>Sr (mg/kg)</t>
  </si>
  <si>
    <t>Y (mg/kg)</t>
  </si>
  <si>
    <t>Zr (mg/kg)</t>
  </si>
  <si>
    <t>Nb (mg/kg)</t>
  </si>
  <si>
    <t>Ba (mg/kg)</t>
  </si>
  <si>
    <t>La (mg/kg)</t>
  </si>
  <si>
    <t>Ce (mg/kg)</t>
  </si>
  <si>
    <t>Nd (mg/kg)</t>
  </si>
  <si>
    <t>Pb (mg/kg)</t>
  </si>
  <si>
    <t>WG-1</t>
  </si>
  <si>
    <t>&lt;0.1</t>
  </si>
  <si>
    <t>&lt;20</t>
  </si>
  <si>
    <t>Average</t>
  </si>
  <si>
    <t xml:space="preserve"> </t>
  </si>
  <si>
    <t>St. dev</t>
  </si>
  <si>
    <t>Accepted</t>
  </si>
  <si>
    <t>SBC-1</t>
  </si>
  <si>
    <t>Sco-1</t>
  </si>
  <si>
    <t xml:space="preserve">Table S2B. XRF pressed pellet certified reference material values </t>
  </si>
  <si>
    <t>Sample</t>
  </si>
  <si>
    <t>F (mg/kg)</t>
  </si>
  <si>
    <t>Cl (mg/kg)</t>
  </si>
  <si>
    <t>Co (mg/kg)</t>
  </si>
  <si>
    <t>Ga (mg/kg)</t>
  </si>
  <si>
    <t>Ge (mg/kg)</t>
  </si>
  <si>
    <t>Se (mg/kg)</t>
  </si>
  <si>
    <t>Mo (mg/kg)</t>
  </si>
  <si>
    <t>Ag (mg/kg)</t>
  </si>
  <si>
    <t>Cd (mg/kg)</t>
  </si>
  <si>
    <t>Sn (mg/kg)</t>
  </si>
  <si>
    <t>Sb (mg/kg)</t>
  </si>
  <si>
    <t>Cs (mg/kg)</t>
  </si>
  <si>
    <t>Yb (mg/kg)</t>
  </si>
  <si>
    <t>Hf (mg/kg)</t>
  </si>
  <si>
    <t>Ta (mg/kg)</t>
  </si>
  <si>
    <t>W (mg/kg)</t>
  </si>
  <si>
    <t>Bi (mg/kg)</t>
  </si>
  <si>
    <t>Th (mg/kg)</t>
  </si>
  <si>
    <t>U (mg/kg)</t>
  </si>
  <si>
    <t>&lt;10</t>
  </si>
  <si>
    <t>SCO-1</t>
  </si>
  <si>
    <t xml:space="preserve">Table S2C. Q-ICP-MS traces certified reference material values </t>
  </si>
  <si>
    <t>Be</t>
  </si>
  <si>
    <t>Sc</t>
  </si>
  <si>
    <t>V</t>
  </si>
  <si>
    <t>Cr</t>
  </si>
  <si>
    <t xml:space="preserve">Co </t>
  </si>
  <si>
    <t>Ni</t>
  </si>
  <si>
    <t>Cu</t>
  </si>
  <si>
    <t>Zn</t>
  </si>
  <si>
    <t>Ga</t>
  </si>
  <si>
    <t>Ge</t>
  </si>
  <si>
    <t>As</t>
  </si>
  <si>
    <t>Rb</t>
  </si>
  <si>
    <t>Sr</t>
  </si>
  <si>
    <t>Y</t>
  </si>
  <si>
    <t>Zr</t>
  </si>
  <si>
    <t>Nb</t>
  </si>
  <si>
    <t>Mo</t>
  </si>
  <si>
    <t>Ag</t>
  </si>
  <si>
    <t>Cd</t>
  </si>
  <si>
    <t>Sn</t>
  </si>
  <si>
    <t>Sb</t>
  </si>
  <si>
    <t xml:space="preserve">Cs </t>
  </si>
  <si>
    <t>Ba</t>
  </si>
  <si>
    <t>La</t>
  </si>
  <si>
    <t xml:space="preserve">Ce </t>
  </si>
  <si>
    <t>Pr</t>
  </si>
  <si>
    <t>Nd</t>
  </si>
  <si>
    <t>Sm</t>
  </si>
  <si>
    <t>Eu</t>
  </si>
  <si>
    <t>Tb</t>
  </si>
  <si>
    <t>Gd</t>
  </si>
  <si>
    <t>Dy</t>
  </si>
  <si>
    <t>Ho</t>
  </si>
  <si>
    <t>Er</t>
  </si>
  <si>
    <t>Yb</t>
  </si>
  <si>
    <t>Lu</t>
  </si>
  <si>
    <t>Hf</t>
  </si>
  <si>
    <t>Ta</t>
  </si>
  <si>
    <t>W</t>
  </si>
  <si>
    <t>Pb</t>
  </si>
  <si>
    <t>Bi</t>
  </si>
  <si>
    <t>Th</t>
  </si>
  <si>
    <t>U</t>
  </si>
  <si>
    <t>mg/Kg</t>
  </si>
  <si>
    <t>&lt;0.7</t>
  </si>
  <si>
    <t xml:space="preserve">Table S2D. Rock-Eval standard values </t>
  </si>
  <si>
    <t>S1</t>
  </si>
  <si>
    <t>S2</t>
  </si>
  <si>
    <t>S3</t>
  </si>
  <si>
    <t>CO</t>
  </si>
  <si>
    <t>Tmax</t>
  </si>
  <si>
    <t>Tpeak</t>
  </si>
  <si>
    <t>TOC</t>
  </si>
  <si>
    <t>RC</t>
  </si>
  <si>
    <t>MINC</t>
  </si>
  <si>
    <t>GA-15A</t>
  </si>
  <si>
    <t>GA-15B</t>
  </si>
  <si>
    <t>GA-15C</t>
  </si>
  <si>
    <t>GA-15D</t>
  </si>
  <si>
    <t>GA-15E</t>
  </si>
  <si>
    <t>GA-15F</t>
  </si>
  <si>
    <t>GA-15G</t>
  </si>
  <si>
    <t>GA-15H</t>
  </si>
  <si>
    <t>GA-15I</t>
  </si>
  <si>
    <t>GA-15J</t>
  </si>
  <si>
    <t>Table S3. XRD results for Velkerri Formation</t>
  </si>
  <si>
    <t>Sample No.</t>
  </si>
  <si>
    <t>Sample ID.</t>
  </si>
  <si>
    <t>Strat. Height (m)</t>
  </si>
  <si>
    <t>Member</t>
  </si>
  <si>
    <t>Quartz</t>
  </si>
  <si>
    <t>Kaolinite</t>
  </si>
  <si>
    <t>Illite</t>
  </si>
  <si>
    <t>Glauconite</t>
  </si>
  <si>
    <t>K-Feldspar</t>
  </si>
  <si>
    <t>Montmorillonite</t>
  </si>
  <si>
    <t>Pyrite</t>
  </si>
  <si>
    <t>Magnetite</t>
  </si>
  <si>
    <t>Siderite</t>
  </si>
  <si>
    <t>Dolomite</t>
  </si>
  <si>
    <t>Plagioclase</t>
  </si>
  <si>
    <t>Total carbonate</t>
  </si>
  <si>
    <t>Totals</t>
  </si>
  <si>
    <t>Fit</t>
  </si>
  <si>
    <t>Upper</t>
  </si>
  <si>
    <t>Middle</t>
  </si>
  <si>
    <t>Lower</t>
  </si>
  <si>
    <t>HI*</t>
  </si>
  <si>
    <t>OI*</t>
  </si>
  <si>
    <t>TOC*</t>
  </si>
  <si>
    <t>TPI</t>
  </si>
  <si>
    <t>Estimated R0</t>
  </si>
  <si>
    <t>Palaeo T Median</t>
  </si>
  <si>
    <t>Table S5. Major element results for the Velkerri Formation</t>
  </si>
  <si>
    <t>LOI (%)</t>
  </si>
  <si>
    <t>Table S6. Trace elment results for the Velkerri Formation</t>
  </si>
  <si>
    <t>Co</t>
  </si>
  <si>
    <t>Cs</t>
  </si>
  <si>
    <t>Ti</t>
  </si>
  <si>
    <t>Table S8. Correlation coefficients for key geochemical variables for the Velkerri Formation</t>
  </si>
  <si>
    <t>Variables</t>
  </si>
  <si>
    <r>
      <t>T</t>
    </r>
    <r>
      <rPr>
        <vertAlign val="subscript"/>
        <sz val="10"/>
        <color theme="0"/>
        <rFont val="Calibri"/>
        <family val="2"/>
        <scheme val="minor"/>
      </rPr>
      <t>max</t>
    </r>
  </si>
  <si>
    <t>U/Al</t>
  </si>
  <si>
    <t>Mo/Al</t>
  </si>
  <si>
    <t>V/Al</t>
  </si>
  <si>
    <t>CIA</t>
  </si>
  <si>
    <t>FeT/Al</t>
  </si>
  <si>
    <r>
      <t>Ce*</t>
    </r>
    <r>
      <rPr>
        <vertAlign val="subscript"/>
        <sz val="10"/>
        <color theme="0"/>
        <rFont val="Calibri"/>
        <family val="2"/>
        <scheme val="minor"/>
      </rPr>
      <t>(SN)</t>
    </r>
  </si>
  <si>
    <t>La/Lu</t>
  </si>
  <si>
    <t>Y/Ho</t>
  </si>
  <si>
    <t>F/K</t>
  </si>
  <si>
    <t>ΣHFSE</t>
  </si>
  <si>
    <t>ΣFeldspars</t>
  </si>
  <si>
    <t>Smectite</t>
  </si>
  <si>
    <t>Sample Depth</t>
  </si>
  <si>
    <t>Width</t>
  </si>
  <si>
    <t>Scale</t>
  </si>
  <si>
    <t>2 Theta</t>
  </si>
  <si>
    <t>Reference</t>
  </si>
  <si>
    <t>Capogreco2017</t>
  </si>
  <si>
    <t>CSR0181</t>
  </si>
  <si>
    <t>NTGSRec2021</t>
  </si>
  <si>
    <t>Palaeo T Estimate 1</t>
  </si>
  <si>
    <t>Palaeo T Estimate 2</t>
  </si>
  <si>
    <t>87Rb/86Sr</t>
  </si>
  <si>
    <t>87Rb/86Sr 2 SE Error</t>
  </si>
  <si>
    <t>87Sr/86Sr</t>
  </si>
  <si>
    <t>87Sr/86Sr 2SE Error</t>
  </si>
  <si>
    <t>Altree 2 - 415 m</t>
  </si>
  <si>
    <t>Altree 2 - 520 m</t>
  </si>
  <si>
    <t>Altree 2 - 696 m</t>
  </si>
  <si>
    <t>Altree 2 - 938 m</t>
  </si>
  <si>
    <t>Altree 2 - 1220 m</t>
  </si>
  <si>
    <t>GL-O Glauconite</t>
  </si>
  <si>
    <t>MDC Phlogopite</t>
  </si>
  <si>
    <t>Mica-MG Phlogopite</t>
  </si>
  <si>
    <t>23Na</t>
  </si>
  <si>
    <t>24Mg</t>
  </si>
  <si>
    <t>27Al</t>
  </si>
  <si>
    <t>29Si</t>
  </si>
  <si>
    <t>31P</t>
  </si>
  <si>
    <t>39K</t>
  </si>
  <si>
    <t>48Ti</t>
  </si>
  <si>
    <t>51V</t>
  </si>
  <si>
    <t>55Mn</t>
  </si>
  <si>
    <t>56Fe</t>
  </si>
  <si>
    <t>85Rb</t>
  </si>
  <si>
    <t>86Sr</t>
  </si>
  <si>
    <t>87Sr</t>
  </si>
  <si>
    <t>88Sr</t>
  </si>
  <si>
    <t>90Zr</t>
  </si>
  <si>
    <t>95Mo</t>
  </si>
  <si>
    <t>139La</t>
  </si>
  <si>
    <t>140Ce</t>
  </si>
  <si>
    <t>141Pr</t>
  </si>
  <si>
    <t>146Nd</t>
  </si>
  <si>
    <t>147Sm</t>
  </si>
  <si>
    <t>153Eu</t>
  </si>
  <si>
    <t>157Gd</t>
  </si>
  <si>
    <t>159Tb</t>
  </si>
  <si>
    <t>163Dy</t>
  </si>
  <si>
    <t>89Y</t>
  </si>
  <si>
    <t>165Ho</t>
  </si>
  <si>
    <t>166Er</t>
  </si>
  <si>
    <t>172Yb</t>
  </si>
  <si>
    <t>175Lu</t>
  </si>
  <si>
    <t>&lt;0.014</t>
  </si>
  <si>
    <t>&lt;0.016</t>
  </si>
  <si>
    <t>&lt;0.015</t>
  </si>
  <si>
    <t>&lt;0.017</t>
  </si>
  <si>
    <t>&lt;0.021</t>
  </si>
  <si>
    <t>&lt;0.019</t>
  </si>
  <si>
    <t>&lt;0.023</t>
  </si>
  <si>
    <t>&lt;0.011</t>
  </si>
  <si>
    <t>&lt;0.012</t>
  </si>
  <si>
    <t>&lt;0.013</t>
  </si>
  <si>
    <t>BCR Basalt Glass</t>
  </si>
  <si>
    <t>NIST610</t>
  </si>
  <si>
    <r>
      <t>T</t>
    </r>
    <r>
      <rPr>
        <b/>
        <vertAlign val="subscript"/>
        <sz val="12"/>
        <color theme="0"/>
        <rFont val="Arial"/>
        <family val="2"/>
      </rPr>
      <t>max</t>
    </r>
  </si>
  <si>
    <t>Depth (m)</t>
  </si>
  <si>
    <t>Amount extracted (g)</t>
  </si>
  <si>
    <t>Sats mg</t>
  </si>
  <si>
    <t>Arom mg</t>
  </si>
  <si>
    <t>sats/arom</t>
  </si>
  <si>
    <t>mgsats/gTOC</t>
  </si>
  <si>
    <t>mgaroms/gTOC</t>
  </si>
  <si>
    <t>mg HC/gTOC</t>
  </si>
  <si>
    <t>MPDFI</t>
  </si>
  <si>
    <t>MPRK</t>
  </si>
  <si>
    <t>DBT/PM</t>
  </si>
  <si>
    <t>Well ID</t>
  </si>
  <si>
    <t>Altree 2</t>
  </si>
  <si>
    <t>Bitumen (VRE value)</t>
  </si>
  <si>
    <t>Mean</t>
  </si>
  <si>
    <t>Stdev.</t>
  </si>
  <si>
    <t>Minimum</t>
  </si>
  <si>
    <t>Maximum</t>
  </si>
  <si>
    <t>Number</t>
  </si>
  <si>
    <t>Depth from (m)</t>
  </si>
  <si>
    <t>PalaeoT</t>
  </si>
  <si>
    <t>Temp(MPDF)</t>
  </si>
  <si>
    <t>Temp(MPR)</t>
  </si>
  <si>
    <t>Palaeo T (Tmax)</t>
  </si>
  <si>
    <t>Palaeo T (Bitumen)</t>
  </si>
  <si>
    <t>Palaeo T (MPDF)</t>
  </si>
  <si>
    <t>Palaeo T (MPR)</t>
  </si>
  <si>
    <t>Error Correlation</t>
  </si>
  <si>
    <t>Single Spot Ages</t>
  </si>
  <si>
    <t>Single Spot Age Standard Error</t>
  </si>
  <si>
    <t>VRc(MPDF)J</t>
  </si>
  <si>
    <t>VRc(MPR)L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</si>
</sst>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0"/>
      <name val="Verdana"/>
      <family val="2"/>
    </font>
    <font>
      <b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vertAlign val="subscript"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vertAlign val="subscript"/>
      <sz val="12"/>
      <color theme="0"/>
      <name val="Arial"/>
      <family val="2"/>
    </font>
    <font>
      <sz val="12"/>
      <color theme="1"/>
      <name val="Arial"/>
      <family val="2"/>
    </font>
    <font>
      <sz val="12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6FFCC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5">
    <xf numFmtId="0" fontId="0" fillId="0" borderId="0"/>
    <xf numFmtId="0" fontId="3" fillId="0" borderId="0"/>
    <xf numFmtId="0" fontId="9" fillId="0" borderId="0"/>
    <xf numFmtId="0" fontId="3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112">
    <xf numFmtId="0" fontId="0" fillId="0" borderId="0" xfId="0"/>
    <xf numFmtId="0" fontId="3" fillId="0" borderId="0" xfId="1" applyAlignment="1">
      <alignment horizontal="right"/>
    </xf>
    <xf numFmtId="2" fontId="3" fillId="0" borderId="0" xfId="1" applyNumberFormat="1" applyAlignment="1">
      <alignment horizontal="right"/>
    </xf>
    <xf numFmtId="1" fontId="0" fillId="0" borderId="0" xfId="0" applyNumberFormat="1" applyFill="1" applyAlignment="1">
      <alignment horizontal="right"/>
    </xf>
    <xf numFmtId="0" fontId="3" fillId="0" borderId="0" xfId="1" applyFill="1" applyAlignment="1">
      <alignment horizontal="right"/>
    </xf>
    <xf numFmtId="2" fontId="3" fillId="0" borderId="0" xfId="1" applyNumberFormat="1" applyFill="1" applyAlignment="1">
      <alignment horizontal="right"/>
    </xf>
    <xf numFmtId="0" fontId="3" fillId="0" borderId="0" xfId="1" applyFill="1" applyAlignment="1">
      <alignment horizontal="left"/>
    </xf>
    <xf numFmtId="2" fontId="3" fillId="0" borderId="0" xfId="1" applyNumberFormat="1" applyFill="1"/>
    <xf numFmtId="0" fontId="3" fillId="0" borderId="0" xfId="1" applyAlignment="1">
      <alignment horizontal="left"/>
    </xf>
    <xf numFmtId="2" fontId="3" fillId="0" borderId="0" xfId="1" applyNumberFormat="1"/>
    <xf numFmtId="0" fontId="0" fillId="0" borderId="0" xfId="0" applyFill="1" applyAlignment="1">
      <alignment horizontal="left"/>
    </xf>
    <xf numFmtId="0" fontId="13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1" fontId="0" fillId="0" borderId="0" xfId="0" applyNumberFormat="1" applyFill="1" applyAlignment="1">
      <alignment horizontal="left"/>
    </xf>
    <xf numFmtId="1" fontId="13" fillId="0" borderId="0" xfId="0" applyNumberFormat="1" applyFont="1" applyFill="1" applyAlignment="1">
      <alignment horizontal="left"/>
    </xf>
    <xf numFmtId="1" fontId="5" fillId="0" borderId="0" xfId="0" applyNumberFormat="1" applyFont="1" applyFill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1" fontId="13" fillId="0" borderId="0" xfId="0" applyNumberFormat="1" applyFont="1" applyAlignment="1">
      <alignment horizontal="left"/>
    </xf>
    <xf numFmtId="0" fontId="15" fillId="0" borderId="0" xfId="0" applyFont="1"/>
    <xf numFmtId="0" fontId="3" fillId="0" borderId="0" xfId="0" applyFont="1"/>
    <xf numFmtId="0" fontId="3" fillId="0" borderId="0" xfId="0" applyFont="1" applyBorder="1"/>
    <xf numFmtId="1" fontId="16" fillId="0" borderId="0" xfId="0" applyNumberFormat="1" applyFont="1" applyAlignment="1">
      <alignment horizontal="center"/>
    </xf>
    <xf numFmtId="1" fontId="16" fillId="0" borderId="0" xfId="0" applyNumberFormat="1" applyFont="1" applyFill="1" applyBorder="1" applyAlignment="1">
      <alignment horizontal="center"/>
    </xf>
    <xf numFmtId="1" fontId="16" fillId="0" borderId="0" xfId="1" applyNumberFormat="1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6" fillId="0" borderId="0" xfId="0" applyFont="1"/>
    <xf numFmtId="0" fontId="12" fillId="0" borderId="0" xfId="0" applyFont="1"/>
    <xf numFmtId="0" fontId="6" fillId="2" borderId="0" xfId="1" applyFont="1" applyFill="1" applyBorder="1" applyAlignment="1">
      <alignment horizontal="center"/>
    </xf>
    <xf numFmtId="0" fontId="0" fillId="0" borderId="0" xfId="0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wrapText="1"/>
    </xf>
    <xf numFmtId="2" fontId="2" fillId="2" borderId="0" xfId="0" applyNumberFormat="1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0" fontId="17" fillId="0" borderId="0" xfId="0" applyFont="1"/>
    <xf numFmtId="0" fontId="6" fillId="3" borderId="0" xfId="0" applyFont="1" applyFill="1" applyAlignment="1">
      <alignment horizontal="center"/>
    </xf>
    <xf numFmtId="2" fontId="16" fillId="0" borderId="0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Fill="1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18" fillId="0" borderId="0" xfId="0" applyFont="1" applyFill="1"/>
    <xf numFmtId="0" fontId="18" fillId="0" borderId="0" xfId="0" applyFont="1" applyAlignment="1">
      <alignment horizontal="center"/>
    </xf>
    <xf numFmtId="1" fontId="18" fillId="0" borderId="0" xfId="0" applyNumberFormat="1" applyFont="1" applyAlignment="1">
      <alignment horizontal="center"/>
    </xf>
    <xf numFmtId="0" fontId="18" fillId="0" borderId="0" xfId="0" applyFont="1"/>
    <xf numFmtId="164" fontId="18" fillId="0" borderId="0" xfId="0" applyNumberFormat="1" applyFont="1" applyBorder="1" applyAlignment="1">
      <alignment horizontal="left"/>
    </xf>
    <xf numFmtId="0" fontId="19" fillId="2" borderId="1" xfId="0" applyFont="1" applyFill="1" applyBorder="1" applyAlignment="1">
      <alignment horizontal="center"/>
    </xf>
    <xf numFmtId="49" fontId="20" fillId="2" borderId="2" xfId="0" applyNumberFormat="1" applyFont="1" applyFill="1" applyBorder="1" applyAlignment="1">
      <alignment horizontal="center"/>
    </xf>
    <xf numFmtId="0" fontId="22" fillId="0" borderId="0" xfId="0" applyFont="1"/>
    <xf numFmtId="49" fontId="20" fillId="2" borderId="3" xfId="0" applyNumberFormat="1" applyFont="1" applyFill="1" applyBorder="1" applyAlignment="1"/>
    <xf numFmtId="0" fontId="0" fillId="0" borderId="4" xfId="0" applyBorder="1"/>
    <xf numFmtId="0" fontId="27" fillId="3" borderId="0" xfId="1" applyFont="1" applyFill="1" applyBorder="1" applyAlignment="1">
      <alignment horizontal="center"/>
    </xf>
    <xf numFmtId="0" fontId="27" fillId="4" borderId="0" xfId="2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2" fontId="24" fillId="0" borderId="0" xfId="1" applyNumberFormat="1" applyFont="1" applyFill="1" applyAlignment="1">
      <alignment horizontal="center"/>
    </xf>
    <xf numFmtId="0" fontId="26" fillId="0" borderId="0" xfId="0" applyFont="1" applyAlignment="1">
      <alignment horizontal="center"/>
    </xf>
    <xf numFmtId="2" fontId="29" fillId="0" borderId="0" xfId="0" applyNumberFormat="1" applyFont="1" applyAlignment="1">
      <alignment horizontal="center"/>
    </xf>
    <xf numFmtId="165" fontId="0" fillId="0" borderId="0" xfId="0" applyNumberFormat="1"/>
    <xf numFmtId="2" fontId="25" fillId="0" borderId="0" xfId="0" applyNumberFormat="1" applyFont="1"/>
    <xf numFmtId="0" fontId="22" fillId="0" borderId="0" xfId="0" applyFont="1" applyAlignment="1">
      <alignment horizontal="center"/>
    </xf>
    <xf numFmtId="0" fontId="32" fillId="0" borderId="4" xfId="74" applyFont="1" applyFill="1" applyBorder="1" applyAlignment="1">
      <alignment vertical="top"/>
    </xf>
    <xf numFmtId="0" fontId="32" fillId="0" borderId="4" xfId="74" applyFont="1" applyBorder="1" applyAlignment="1">
      <alignment vertical="top"/>
    </xf>
    <xf numFmtId="0" fontId="31" fillId="6" borderId="4" xfId="74" applyFont="1" applyFill="1" applyBorder="1" applyAlignment="1">
      <alignment vertical="center" wrapText="1"/>
    </xf>
    <xf numFmtId="1" fontId="32" fillId="0" borderId="4" xfId="74" applyNumberFormat="1" applyFont="1" applyFill="1" applyBorder="1" applyAlignment="1">
      <alignment vertical="top"/>
    </xf>
    <xf numFmtId="0" fontId="31" fillId="6" borderId="5" xfId="74" applyFont="1" applyFill="1" applyBorder="1" applyAlignment="1">
      <alignment vertical="center" wrapText="1"/>
    </xf>
    <xf numFmtId="0" fontId="29" fillId="0" borderId="0" xfId="0" applyFont="1" applyAlignment="1">
      <alignment horizontal="right"/>
    </xf>
    <xf numFmtId="2" fontId="29" fillId="0" borderId="0" xfId="0" applyNumberFormat="1" applyFont="1" applyAlignment="1">
      <alignment horizontal="right"/>
    </xf>
    <xf numFmtId="2" fontId="27" fillId="2" borderId="0" xfId="1" applyNumberFormat="1" applyFont="1" applyFill="1" applyBorder="1" applyAlignment="1">
      <alignment horizontal="center"/>
    </xf>
    <xf numFmtId="0" fontId="27" fillId="2" borderId="0" xfId="0" applyFont="1" applyFill="1" applyAlignment="1">
      <alignment horizontal="center"/>
    </xf>
    <xf numFmtId="2" fontId="26" fillId="0" borderId="0" xfId="74" applyNumberFormat="1" applyFont="1" applyFill="1" applyBorder="1" applyAlignment="1">
      <alignment horizontal="right" vertical="top"/>
    </xf>
    <xf numFmtId="2" fontId="26" fillId="0" borderId="0" xfId="74" applyNumberFormat="1" applyFont="1" applyBorder="1" applyAlignment="1">
      <alignment horizontal="right" vertical="top"/>
    </xf>
    <xf numFmtId="2" fontId="30" fillId="0" borderId="0" xfId="1" applyNumberFormat="1" applyFont="1" applyFill="1" applyBorder="1" applyAlignment="1">
      <alignment horizontal="right"/>
    </xf>
    <xf numFmtId="2" fontId="26" fillId="0" borderId="0" xfId="0" applyNumberFormat="1" applyFont="1" applyBorder="1" applyAlignment="1">
      <alignment horizontal="right"/>
    </xf>
    <xf numFmtId="0" fontId="0" fillId="0" borderId="5" xfId="0" applyFill="1" applyBorder="1"/>
    <xf numFmtId="1" fontId="0" fillId="0" borderId="0" xfId="0" applyNumberFormat="1" applyAlignment="1">
      <alignment vertical="center" wrapText="1"/>
    </xf>
    <xf numFmtId="1" fontId="0" fillId="0" borderId="5" xfId="0" applyNumberFormat="1" applyFill="1" applyBorder="1"/>
    <xf numFmtId="1" fontId="0" fillId="0" borderId="0" xfId="0" applyNumberFormat="1"/>
    <xf numFmtId="0" fontId="31" fillId="5" borderId="4" xfId="74" applyFont="1" applyFill="1" applyBorder="1" applyAlignment="1">
      <alignment vertical="center" wrapText="1"/>
    </xf>
    <xf numFmtId="0" fontId="15" fillId="5" borderId="4" xfId="0" applyFont="1" applyFill="1" applyBorder="1" applyAlignment="1">
      <alignment vertical="center" wrapText="1"/>
    </xf>
    <xf numFmtId="0" fontId="31" fillId="6" borderId="4" xfId="74" applyFont="1" applyFill="1" applyBorder="1" applyAlignment="1">
      <alignment vertical="center"/>
    </xf>
    <xf numFmtId="1" fontId="12" fillId="0" borderId="0" xfId="0" applyNumberFormat="1" applyFont="1"/>
    <xf numFmtId="1" fontId="8" fillId="2" borderId="0" xfId="0" applyNumberFormat="1" applyFont="1" applyFill="1" applyAlignment="1">
      <alignment horizontal="center"/>
    </xf>
    <xf numFmtId="1" fontId="18" fillId="0" borderId="0" xfId="0" applyNumberFormat="1" applyFont="1" applyFill="1"/>
    <xf numFmtId="1" fontId="18" fillId="0" borderId="0" xfId="0" applyNumberFormat="1" applyFont="1" applyBorder="1" applyAlignment="1">
      <alignment horizontal="left"/>
    </xf>
    <xf numFmtId="1" fontId="0" fillId="0" borderId="0" xfId="0" applyNumberForma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" fontId="3" fillId="0" borderId="0" xfId="0" applyNumberFormat="1" applyFont="1"/>
    <xf numFmtId="1" fontId="3" fillId="0" borderId="0" xfId="1" applyNumberFormat="1" applyAlignment="1">
      <alignment horizontal="right"/>
    </xf>
    <xf numFmtId="1" fontId="3" fillId="0" borderId="0" xfId="1" applyNumberFormat="1" applyFill="1" applyAlignment="1">
      <alignment horizontal="right"/>
    </xf>
    <xf numFmtId="1" fontId="24" fillId="0" borderId="0" xfId="3" applyNumberFormat="1" applyFont="1" applyFill="1" applyBorder="1" applyAlignment="1">
      <alignment horizontal="left" indent="2"/>
    </xf>
    <xf numFmtId="1" fontId="29" fillId="0" borderId="0" xfId="0" applyNumberFormat="1" applyFont="1" applyAlignment="1">
      <alignment horizontal="left" indent="2"/>
    </xf>
    <xf numFmtId="0" fontId="29" fillId="0" borderId="0" xfId="0" applyFont="1" applyAlignment="1">
      <alignment horizontal="center"/>
    </xf>
    <xf numFmtId="1" fontId="24" fillId="0" borderId="0" xfId="0" applyNumberFormat="1" applyFont="1" applyAlignment="1">
      <alignment horizontal="left" indent="2"/>
    </xf>
    <xf numFmtId="2" fontId="0" fillId="0" borderId="0" xfId="0" applyNumberFormat="1" applyFont="1" applyAlignment="1">
      <alignment horizontal="center"/>
    </xf>
    <xf numFmtId="1" fontId="0" fillId="0" borderId="0" xfId="0" applyNumberFormat="1" applyFont="1" applyFill="1" applyAlignment="1">
      <alignment horizontal="right"/>
    </xf>
    <xf numFmtId="1" fontId="5" fillId="0" borderId="0" xfId="0" applyNumberFormat="1" applyFont="1" applyFill="1" applyAlignment="1">
      <alignment horizontal="right"/>
    </xf>
    <xf numFmtId="1" fontId="0" fillId="0" borderId="0" xfId="0" applyNumberFormat="1" applyAlignment="1">
      <alignment horizontal="right"/>
    </xf>
    <xf numFmtId="1" fontId="3" fillId="0" borderId="0" xfId="0" applyNumberFormat="1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5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center"/>
    </xf>
    <xf numFmtId="164" fontId="23" fillId="0" borderId="0" xfId="0" applyNumberFormat="1" applyFont="1" applyBorder="1" applyAlignment="1"/>
    <xf numFmtId="164" fontId="22" fillId="0" borderId="0" xfId="0" applyNumberFormat="1" applyFont="1" applyBorder="1" applyAlignment="1"/>
    <xf numFmtId="164" fontId="23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1" fontId="32" fillId="0" borderId="4" xfId="74" applyNumberFormat="1" applyFont="1" applyBorder="1" applyAlignment="1">
      <alignment vertical="top"/>
    </xf>
    <xf numFmtId="1" fontId="26" fillId="0" borderId="0" xfId="0" applyNumberFormat="1" applyFont="1" applyBorder="1" applyAlignment="1">
      <alignment horizontal="right"/>
    </xf>
    <xf numFmtId="2" fontId="0" fillId="0" borderId="0" xfId="0" applyNumberFormat="1" applyAlignment="1">
      <alignment vertical="center" wrapText="1"/>
    </xf>
  </cellXfs>
  <cellStyles count="75">
    <cellStyle name="Followed Hyperlink" xfId="71" builtinId="9" hidden="1"/>
    <cellStyle name="Followed Hyperlink" xfId="73" builtinId="9" hidden="1"/>
    <cellStyle name="Followed Hyperlink" xfId="69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7" builtinId="9" hidden="1"/>
    <cellStyle name="Followed Hyperlink" xfId="65" builtinId="9" hidden="1"/>
    <cellStyle name="Followed Hyperlink" xfId="57" builtinId="9" hidden="1"/>
    <cellStyle name="Followed Hyperlink" xfId="49" builtinId="9" hidden="1"/>
    <cellStyle name="Followed Hyperlink" xfId="41" builtinId="9" hidden="1"/>
    <cellStyle name="Followed Hyperlink" xfId="33" builtinId="9" hidden="1"/>
    <cellStyle name="Followed Hyperlink" xfId="25" builtinId="9" hidden="1"/>
    <cellStyle name="Followed Hyperlink" xfId="13" builtinId="9" hidden="1"/>
    <cellStyle name="Followed Hyperlink" xfId="15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17" builtinId="9" hidden="1"/>
    <cellStyle name="Followed Hyperlink" xfId="9" builtinId="9" hidden="1"/>
    <cellStyle name="Followed Hyperlink" xfId="11" builtinId="9" hidden="1"/>
    <cellStyle name="Followed Hyperlink" xfId="7" builtinId="9" hidden="1"/>
    <cellStyle name="Followed Hyperlink" xfId="5" builtinId="9" hidden="1"/>
    <cellStyle name="Hyperlink" xfId="52" builtinId="8" hidden="1"/>
    <cellStyle name="Hyperlink" xfId="56" builtinId="8" hidden="1"/>
    <cellStyle name="Hyperlink" xfId="58" builtinId="8" hidden="1"/>
    <cellStyle name="Hyperlink" xfId="60" builtinId="8" hidden="1"/>
    <cellStyle name="Hyperlink" xfId="64" builtinId="8" hidden="1"/>
    <cellStyle name="Hyperlink" xfId="66" builtinId="8" hidden="1"/>
    <cellStyle name="Hyperlink" xfId="68" builtinId="8" hidden="1"/>
    <cellStyle name="Hyperlink" xfId="72" builtinId="8" hidden="1"/>
    <cellStyle name="Hyperlink" xfId="70" builtinId="8" hidden="1"/>
    <cellStyle name="Hyperlink" xfId="62" builtinId="8" hidden="1"/>
    <cellStyle name="Hyperlink" xfId="54" builtinId="8" hidden="1"/>
    <cellStyle name="Hyperlink" xfId="24" builtinId="8" hidden="1"/>
    <cellStyle name="Hyperlink" xfId="26" builtinId="8" hidden="1"/>
    <cellStyle name="Hyperlink" xfId="28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8" builtinId="8" hidden="1"/>
    <cellStyle name="Hyperlink" xfId="50" builtinId="8" hidden="1"/>
    <cellStyle name="Hyperlink" xfId="46" builtinId="8" hidden="1"/>
    <cellStyle name="Hyperlink" xfId="30" builtinId="8" hidden="1"/>
    <cellStyle name="Hyperlink" xfId="12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14" builtinId="8" hidden="1"/>
    <cellStyle name="Hyperlink" xfId="8" builtinId="8" hidden="1"/>
    <cellStyle name="Hyperlink" xfId="10" builtinId="8" hidden="1"/>
    <cellStyle name="Hyperlink" xfId="6" builtinId="8" hidden="1"/>
    <cellStyle name="Hyperlink" xfId="4" builtinId="8" hidden="1"/>
    <cellStyle name="Normal" xfId="0" builtinId="0"/>
    <cellStyle name="Normal 16" xfId="74" xr:uid="{00000000-0005-0000-0000-000047000000}"/>
    <cellStyle name="Normal 2" xfId="3" xr:uid="{00000000-0005-0000-0000-000048000000}"/>
    <cellStyle name="Normal 3" xfId="1" xr:uid="{00000000-0005-0000-0000-000049000000}"/>
    <cellStyle name="Normal_Sheet1_1" xfId="2" xr:uid="{00000000-0005-0000-0000-00004A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R112"/>
  <sheetViews>
    <sheetView topLeftCell="A26" workbookViewId="0">
      <selection activeCell="B43" sqref="B43:AR96"/>
    </sheetView>
  </sheetViews>
  <sheetFormatPr defaultColWidth="11" defaultRowHeight="15.5" x14ac:dyDescent="0.35"/>
  <sheetData>
    <row r="1" spans="1:29" x14ac:dyDescent="0.35">
      <c r="A1" s="83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</row>
    <row r="2" spans="1:29" s="27" customFormat="1" ht="14.5" x14ac:dyDescent="0.35">
      <c r="A2" s="84" t="s">
        <v>1</v>
      </c>
      <c r="B2" s="84" t="s">
        <v>2</v>
      </c>
      <c r="C2" s="84" t="s">
        <v>3</v>
      </c>
      <c r="D2" s="84" t="s">
        <v>4</v>
      </c>
      <c r="E2" s="84" t="s">
        <v>5</v>
      </c>
      <c r="F2" s="84" t="s">
        <v>6</v>
      </c>
      <c r="G2" s="84" t="s">
        <v>7</v>
      </c>
      <c r="H2" s="84" t="s">
        <v>8</v>
      </c>
      <c r="I2" s="84" t="s">
        <v>9</v>
      </c>
      <c r="J2" s="84" t="s">
        <v>10</v>
      </c>
      <c r="K2" s="84" t="s">
        <v>11</v>
      </c>
      <c r="L2" s="84" t="s">
        <v>12</v>
      </c>
      <c r="M2" s="84" t="s">
        <v>13</v>
      </c>
      <c r="N2" s="84" t="s">
        <v>14</v>
      </c>
      <c r="O2" s="84" t="s">
        <v>15</v>
      </c>
      <c r="P2" s="84" t="s">
        <v>16</v>
      </c>
      <c r="Q2" s="84" t="s">
        <v>17</v>
      </c>
      <c r="R2" s="84" t="s">
        <v>18</v>
      </c>
      <c r="S2" s="84" t="s">
        <v>19</v>
      </c>
      <c r="T2" s="84" t="s">
        <v>20</v>
      </c>
      <c r="U2" s="84" t="s">
        <v>21</v>
      </c>
      <c r="V2" s="84" t="s">
        <v>22</v>
      </c>
      <c r="W2" s="84" t="s">
        <v>23</v>
      </c>
      <c r="X2" s="84" t="s">
        <v>24</v>
      </c>
      <c r="Y2" s="84" t="s">
        <v>25</v>
      </c>
      <c r="Z2" s="84" t="s">
        <v>26</v>
      </c>
      <c r="AA2" s="84" t="s">
        <v>27</v>
      </c>
      <c r="AB2" s="84" t="s">
        <v>28</v>
      </c>
      <c r="AC2" s="84" t="s">
        <v>29</v>
      </c>
    </row>
    <row r="3" spans="1:29" s="10" customFormat="1" x14ac:dyDescent="0.35">
      <c r="A3" s="13" t="s">
        <v>30</v>
      </c>
      <c r="B3" s="13">
        <v>52.9</v>
      </c>
      <c r="C3" s="13">
        <v>1.8</v>
      </c>
      <c r="D3" s="13">
        <v>14.6</v>
      </c>
      <c r="E3" s="13">
        <v>11</v>
      </c>
      <c r="F3" s="13">
        <v>0.2</v>
      </c>
      <c r="G3" s="13">
        <v>7.7</v>
      </c>
      <c r="H3" s="13">
        <v>8.4</v>
      </c>
      <c r="I3" s="13">
        <v>3.2</v>
      </c>
      <c r="J3" s="13">
        <v>0.9</v>
      </c>
      <c r="K3" s="13">
        <v>0.3</v>
      </c>
      <c r="L3" s="13" t="s">
        <v>31</v>
      </c>
      <c r="M3" s="13">
        <v>24</v>
      </c>
      <c r="N3" s="13">
        <v>167</v>
      </c>
      <c r="O3" s="13">
        <v>241</v>
      </c>
      <c r="P3" s="13">
        <v>133</v>
      </c>
      <c r="Q3" s="13">
        <v>63</v>
      </c>
      <c r="R3" s="13">
        <v>103</v>
      </c>
      <c r="S3" s="13" t="s">
        <v>32</v>
      </c>
      <c r="T3" s="13">
        <v>28</v>
      </c>
      <c r="U3" s="13">
        <v>349</v>
      </c>
      <c r="V3" s="13">
        <v>24</v>
      </c>
      <c r="W3" s="13">
        <v>132</v>
      </c>
      <c r="X3" s="13">
        <v>22</v>
      </c>
      <c r="Y3" s="13">
        <v>229</v>
      </c>
      <c r="Z3" s="13" t="s">
        <v>32</v>
      </c>
      <c r="AA3" s="13">
        <v>51</v>
      </c>
      <c r="AB3" s="13" t="s">
        <v>32</v>
      </c>
      <c r="AC3" s="13" t="s">
        <v>32</v>
      </c>
    </row>
    <row r="4" spans="1:29" s="10" customFormat="1" x14ac:dyDescent="0.35">
      <c r="A4" s="13" t="s">
        <v>30</v>
      </c>
      <c r="B4" s="13">
        <v>52.9</v>
      </c>
      <c r="C4" s="13">
        <v>1.8</v>
      </c>
      <c r="D4" s="13">
        <v>14.6</v>
      </c>
      <c r="E4" s="13">
        <v>11</v>
      </c>
      <c r="F4" s="13">
        <v>0.2</v>
      </c>
      <c r="G4" s="13">
        <v>7.7</v>
      </c>
      <c r="H4" s="13">
        <v>8.4</v>
      </c>
      <c r="I4" s="13">
        <v>3.2</v>
      </c>
      <c r="J4" s="13">
        <v>0.8</v>
      </c>
      <c r="K4" s="13">
        <v>0.3</v>
      </c>
      <c r="L4" s="13" t="s">
        <v>31</v>
      </c>
      <c r="M4" s="13">
        <v>20</v>
      </c>
      <c r="N4" s="13">
        <v>163</v>
      </c>
      <c r="O4" s="13">
        <v>238</v>
      </c>
      <c r="P4" s="13">
        <v>131</v>
      </c>
      <c r="Q4" s="13">
        <v>54</v>
      </c>
      <c r="R4" s="13">
        <v>103</v>
      </c>
      <c r="S4" s="13" t="s">
        <v>32</v>
      </c>
      <c r="T4" s="13">
        <v>24</v>
      </c>
      <c r="U4" s="13">
        <v>347</v>
      </c>
      <c r="V4" s="13">
        <v>24</v>
      </c>
      <c r="W4" s="13">
        <v>131</v>
      </c>
      <c r="X4" s="13" t="s">
        <v>32</v>
      </c>
      <c r="Y4" s="13">
        <v>250</v>
      </c>
      <c r="Z4" s="13" t="s">
        <v>32</v>
      </c>
      <c r="AA4" s="13" t="s">
        <v>32</v>
      </c>
      <c r="AB4" s="13" t="s">
        <v>32</v>
      </c>
      <c r="AC4" s="13" t="s">
        <v>32</v>
      </c>
    </row>
    <row r="5" spans="1:29" s="10" customFormat="1" x14ac:dyDescent="0.35">
      <c r="A5" s="85" t="s">
        <v>33</v>
      </c>
      <c r="B5" s="86">
        <f>AVERAGE(B3:B4)</f>
        <v>52.9</v>
      </c>
      <c r="C5" s="86">
        <f t="shared" ref="C5:AA5" si="0">AVERAGE(C3:C4)</f>
        <v>1.8</v>
      </c>
      <c r="D5" s="86">
        <f t="shared" si="0"/>
        <v>14.6</v>
      </c>
      <c r="E5" s="86">
        <f t="shared" si="0"/>
        <v>11</v>
      </c>
      <c r="F5" s="86">
        <f t="shared" si="0"/>
        <v>0.2</v>
      </c>
      <c r="G5" s="86">
        <f t="shared" si="0"/>
        <v>7.7</v>
      </c>
      <c r="H5" s="86">
        <f t="shared" si="0"/>
        <v>8.4</v>
      </c>
      <c r="I5" s="86">
        <f t="shared" si="0"/>
        <v>3.2</v>
      </c>
      <c r="J5" s="86">
        <f t="shared" si="0"/>
        <v>0.85000000000000009</v>
      </c>
      <c r="K5" s="86">
        <f t="shared" si="0"/>
        <v>0.3</v>
      </c>
      <c r="L5" s="86" t="s">
        <v>34</v>
      </c>
      <c r="M5" s="86">
        <f t="shared" si="0"/>
        <v>22</v>
      </c>
      <c r="N5" s="86">
        <f t="shared" si="0"/>
        <v>165</v>
      </c>
      <c r="O5" s="86">
        <f t="shared" si="0"/>
        <v>239.5</v>
      </c>
      <c r="P5" s="86">
        <f t="shared" si="0"/>
        <v>132</v>
      </c>
      <c r="Q5" s="86">
        <f t="shared" si="0"/>
        <v>58.5</v>
      </c>
      <c r="R5" s="86">
        <f t="shared" si="0"/>
        <v>103</v>
      </c>
      <c r="S5" s="86" t="s">
        <v>34</v>
      </c>
      <c r="T5" s="86">
        <f t="shared" si="0"/>
        <v>26</v>
      </c>
      <c r="U5" s="86">
        <f t="shared" si="0"/>
        <v>348</v>
      </c>
      <c r="V5" s="86">
        <f t="shared" si="0"/>
        <v>24</v>
      </c>
      <c r="W5" s="86">
        <f t="shared" si="0"/>
        <v>131.5</v>
      </c>
      <c r="X5" s="86">
        <f t="shared" si="0"/>
        <v>22</v>
      </c>
      <c r="Y5" s="86">
        <f t="shared" si="0"/>
        <v>239.5</v>
      </c>
      <c r="Z5" s="86" t="s">
        <v>34</v>
      </c>
      <c r="AA5" s="86">
        <f t="shared" si="0"/>
        <v>51</v>
      </c>
      <c r="AB5" s="86" t="s">
        <v>34</v>
      </c>
      <c r="AC5" s="86" t="s">
        <v>34</v>
      </c>
    </row>
    <row r="6" spans="1:29" s="10" customFormat="1" x14ac:dyDescent="0.35">
      <c r="A6" s="85" t="s">
        <v>35</v>
      </c>
      <c r="B6" s="86">
        <f>STDEV(B3:B4)</f>
        <v>0</v>
      </c>
      <c r="C6" s="86">
        <f t="shared" ref="C6:Y6" si="1">STDEV(C3:C4)</f>
        <v>0</v>
      </c>
      <c r="D6" s="86">
        <f t="shared" si="1"/>
        <v>0</v>
      </c>
      <c r="E6" s="86">
        <f t="shared" si="1"/>
        <v>0</v>
      </c>
      <c r="F6" s="86">
        <f t="shared" si="1"/>
        <v>0</v>
      </c>
      <c r="G6" s="86">
        <f t="shared" si="1"/>
        <v>0</v>
      </c>
      <c r="H6" s="86">
        <f t="shared" si="1"/>
        <v>0</v>
      </c>
      <c r="I6" s="86">
        <f t="shared" si="1"/>
        <v>0</v>
      </c>
      <c r="J6" s="86">
        <f t="shared" si="1"/>
        <v>7.0710678118654738E-2</v>
      </c>
      <c r="K6" s="86">
        <f t="shared" si="1"/>
        <v>0</v>
      </c>
      <c r="L6" s="86" t="s">
        <v>34</v>
      </c>
      <c r="M6" s="86">
        <f t="shared" si="1"/>
        <v>2.8284271247461903</v>
      </c>
      <c r="N6" s="86">
        <f t="shared" si="1"/>
        <v>2.8284271247461903</v>
      </c>
      <c r="O6" s="86">
        <f t="shared" si="1"/>
        <v>2.1213203435596424</v>
      </c>
      <c r="P6" s="86">
        <f t="shared" si="1"/>
        <v>1.4142135623730951</v>
      </c>
      <c r="Q6" s="86">
        <f t="shared" si="1"/>
        <v>6.3639610306789276</v>
      </c>
      <c r="R6" s="86">
        <f t="shared" si="1"/>
        <v>0</v>
      </c>
      <c r="S6" s="86" t="s">
        <v>34</v>
      </c>
      <c r="T6" s="86">
        <f t="shared" si="1"/>
        <v>2.8284271247461903</v>
      </c>
      <c r="U6" s="86">
        <f t="shared" si="1"/>
        <v>1.4142135623730951</v>
      </c>
      <c r="V6" s="86">
        <f t="shared" si="1"/>
        <v>0</v>
      </c>
      <c r="W6" s="86">
        <f t="shared" si="1"/>
        <v>0.70710678118654757</v>
      </c>
      <c r="X6" s="86" t="s">
        <v>34</v>
      </c>
      <c r="Y6" s="86">
        <f t="shared" si="1"/>
        <v>14.849242404917497</v>
      </c>
      <c r="Z6" s="86" t="s">
        <v>34</v>
      </c>
      <c r="AA6" s="86" t="s">
        <v>34</v>
      </c>
      <c r="AB6" s="86" t="s">
        <v>34</v>
      </c>
      <c r="AC6" s="86" t="s">
        <v>34</v>
      </c>
    </row>
    <row r="7" spans="1:29" s="11" customFormat="1" ht="14.5" x14ac:dyDescent="0.35">
      <c r="A7" s="19" t="s">
        <v>36</v>
      </c>
      <c r="B7" s="14">
        <v>52.2</v>
      </c>
      <c r="C7" s="14">
        <v>1.7</v>
      </c>
      <c r="D7" s="14">
        <v>14.4</v>
      </c>
      <c r="E7" s="14">
        <v>11.3</v>
      </c>
      <c r="F7" s="14">
        <v>0.1</v>
      </c>
      <c r="G7" s="14">
        <v>7.6</v>
      </c>
      <c r="H7" s="14">
        <v>8.4</v>
      </c>
      <c r="I7" s="14">
        <v>3.1</v>
      </c>
      <c r="J7" s="14">
        <v>0.8</v>
      </c>
      <c r="K7" s="14">
        <v>0.3</v>
      </c>
      <c r="L7" s="14"/>
      <c r="M7" s="14">
        <v>20</v>
      </c>
      <c r="N7" s="14">
        <v>155</v>
      </c>
      <c r="O7" s="14"/>
      <c r="P7" s="14">
        <v>149</v>
      </c>
      <c r="Q7" s="14">
        <v>56</v>
      </c>
      <c r="R7" s="14">
        <v>103</v>
      </c>
      <c r="S7" s="14"/>
      <c r="T7" s="14">
        <v>22</v>
      </c>
      <c r="U7" s="14">
        <v>356</v>
      </c>
      <c r="V7" s="14">
        <v>21</v>
      </c>
      <c r="W7" s="14">
        <v>131</v>
      </c>
      <c r="X7" s="14">
        <v>18</v>
      </c>
      <c r="Y7" s="14">
        <v>219</v>
      </c>
      <c r="Z7" s="14">
        <v>15</v>
      </c>
      <c r="AA7" s="14">
        <v>31</v>
      </c>
      <c r="AB7" s="14">
        <v>18</v>
      </c>
      <c r="AC7" s="14">
        <v>3</v>
      </c>
    </row>
    <row r="8" spans="1:29" s="12" customFormat="1" ht="14.5" x14ac:dyDescent="0.35">
      <c r="A8" s="15" t="s">
        <v>37</v>
      </c>
      <c r="B8" s="15">
        <v>48.9</v>
      </c>
      <c r="C8" s="15">
        <v>0.9</v>
      </c>
      <c r="D8" s="15">
        <v>21.4</v>
      </c>
      <c r="E8" s="15">
        <v>9.6</v>
      </c>
      <c r="F8" s="15">
        <v>0.2</v>
      </c>
      <c r="G8" s="15">
        <v>2.7</v>
      </c>
      <c r="H8" s="15">
        <v>3</v>
      </c>
      <c r="I8" s="15">
        <v>0.3</v>
      </c>
      <c r="J8" s="15">
        <v>3.5</v>
      </c>
      <c r="K8" s="15">
        <v>0.4</v>
      </c>
      <c r="L8" s="15">
        <v>0.5</v>
      </c>
      <c r="M8" s="15" t="s">
        <v>32</v>
      </c>
      <c r="N8" s="15">
        <v>232</v>
      </c>
      <c r="O8" s="15">
        <v>109</v>
      </c>
      <c r="P8" s="15">
        <v>54</v>
      </c>
      <c r="Q8" s="15">
        <v>35</v>
      </c>
      <c r="R8" s="15">
        <v>188</v>
      </c>
      <c r="S8" s="15">
        <v>26</v>
      </c>
      <c r="T8" s="15">
        <v>147</v>
      </c>
      <c r="U8" s="15">
        <v>180</v>
      </c>
      <c r="V8" s="15">
        <v>35</v>
      </c>
      <c r="W8" s="15">
        <v>131</v>
      </c>
      <c r="X8" s="15">
        <v>20</v>
      </c>
      <c r="Y8" s="15">
        <v>817</v>
      </c>
      <c r="Z8" s="15">
        <v>36</v>
      </c>
      <c r="AA8" s="15">
        <v>107</v>
      </c>
      <c r="AB8" s="15">
        <v>42</v>
      </c>
      <c r="AC8" s="15">
        <v>35</v>
      </c>
    </row>
    <row r="9" spans="1:29" s="10" customFormat="1" x14ac:dyDescent="0.35">
      <c r="A9" s="13" t="s">
        <v>37</v>
      </c>
      <c r="B9" s="13">
        <v>49</v>
      </c>
      <c r="C9" s="13">
        <v>0.9</v>
      </c>
      <c r="D9" s="13">
        <v>21.5</v>
      </c>
      <c r="E9" s="13">
        <v>9.6</v>
      </c>
      <c r="F9" s="13">
        <v>0.2</v>
      </c>
      <c r="G9" s="13">
        <v>2.7</v>
      </c>
      <c r="H9" s="13">
        <v>3</v>
      </c>
      <c r="I9" s="13">
        <v>0.3</v>
      </c>
      <c r="J9" s="13">
        <v>3.5</v>
      </c>
      <c r="K9" s="13">
        <v>0.4</v>
      </c>
      <c r="L9" s="13">
        <v>0.5</v>
      </c>
      <c r="M9" s="13" t="s">
        <v>32</v>
      </c>
      <c r="N9" s="13">
        <v>232</v>
      </c>
      <c r="O9" s="13">
        <v>104</v>
      </c>
      <c r="P9" s="13">
        <v>59</v>
      </c>
      <c r="Q9" s="13">
        <v>38</v>
      </c>
      <c r="R9" s="13">
        <v>186</v>
      </c>
      <c r="S9" s="13">
        <v>31</v>
      </c>
      <c r="T9" s="13">
        <v>147</v>
      </c>
      <c r="U9" s="13">
        <v>182</v>
      </c>
      <c r="V9" s="13">
        <v>38</v>
      </c>
      <c r="W9" s="13">
        <v>133</v>
      </c>
      <c r="X9" s="13" t="s">
        <v>32</v>
      </c>
      <c r="Y9" s="13">
        <v>811</v>
      </c>
      <c r="Z9" s="13">
        <v>42</v>
      </c>
      <c r="AA9" s="13">
        <v>98</v>
      </c>
      <c r="AB9" s="13">
        <v>41</v>
      </c>
      <c r="AC9" s="13">
        <v>32</v>
      </c>
    </row>
    <row r="10" spans="1:29" s="10" customFormat="1" x14ac:dyDescent="0.35">
      <c r="A10" s="85" t="s">
        <v>33</v>
      </c>
      <c r="B10" s="86">
        <f>AVERAGE(B8:B9)</f>
        <v>48.95</v>
      </c>
      <c r="C10" s="86">
        <f t="shared" ref="C10:AC10" si="2">AVERAGE(C8:C9)</f>
        <v>0.9</v>
      </c>
      <c r="D10" s="86">
        <f t="shared" si="2"/>
        <v>21.45</v>
      </c>
      <c r="E10" s="86">
        <f t="shared" si="2"/>
        <v>9.6</v>
      </c>
      <c r="F10" s="86">
        <f t="shared" si="2"/>
        <v>0.2</v>
      </c>
      <c r="G10" s="86">
        <f t="shared" si="2"/>
        <v>2.7</v>
      </c>
      <c r="H10" s="86">
        <f t="shared" si="2"/>
        <v>3</v>
      </c>
      <c r="I10" s="86">
        <f t="shared" si="2"/>
        <v>0.3</v>
      </c>
      <c r="J10" s="86">
        <f t="shared" si="2"/>
        <v>3.5</v>
      </c>
      <c r="K10" s="86">
        <f t="shared" si="2"/>
        <v>0.4</v>
      </c>
      <c r="L10" s="86">
        <f t="shared" si="2"/>
        <v>0.5</v>
      </c>
      <c r="M10" s="86" t="s">
        <v>34</v>
      </c>
      <c r="N10" s="86">
        <f t="shared" si="2"/>
        <v>232</v>
      </c>
      <c r="O10" s="86">
        <f t="shared" si="2"/>
        <v>106.5</v>
      </c>
      <c r="P10" s="86">
        <f t="shared" si="2"/>
        <v>56.5</v>
      </c>
      <c r="Q10" s="86">
        <f t="shared" si="2"/>
        <v>36.5</v>
      </c>
      <c r="R10" s="86">
        <f t="shared" si="2"/>
        <v>187</v>
      </c>
      <c r="S10" s="86">
        <f t="shared" si="2"/>
        <v>28.5</v>
      </c>
      <c r="T10" s="86">
        <f t="shared" si="2"/>
        <v>147</v>
      </c>
      <c r="U10" s="86">
        <f t="shared" si="2"/>
        <v>181</v>
      </c>
      <c r="V10" s="86">
        <f t="shared" si="2"/>
        <v>36.5</v>
      </c>
      <c r="W10" s="86">
        <f t="shared" si="2"/>
        <v>132</v>
      </c>
      <c r="X10" s="86">
        <f t="shared" si="2"/>
        <v>20</v>
      </c>
      <c r="Y10" s="86">
        <f t="shared" si="2"/>
        <v>814</v>
      </c>
      <c r="Z10" s="86">
        <f t="shared" si="2"/>
        <v>39</v>
      </c>
      <c r="AA10" s="86">
        <f t="shared" si="2"/>
        <v>102.5</v>
      </c>
      <c r="AB10" s="86">
        <f t="shared" si="2"/>
        <v>41.5</v>
      </c>
      <c r="AC10" s="86">
        <f t="shared" si="2"/>
        <v>33.5</v>
      </c>
    </row>
    <row r="11" spans="1:29" s="10" customFormat="1" x14ac:dyDescent="0.35">
      <c r="A11" s="85" t="s">
        <v>35</v>
      </c>
      <c r="B11" s="86">
        <f>STDEV(B8:B9)</f>
        <v>7.0710678118655765E-2</v>
      </c>
      <c r="C11" s="86">
        <f t="shared" ref="C11:AC11" si="3">STDEV(C8:C9)</f>
        <v>0</v>
      </c>
      <c r="D11" s="86">
        <f t="shared" si="3"/>
        <v>7.0710678118655765E-2</v>
      </c>
      <c r="E11" s="86">
        <f t="shared" si="3"/>
        <v>0</v>
      </c>
      <c r="F11" s="86">
        <f t="shared" si="3"/>
        <v>0</v>
      </c>
      <c r="G11" s="86">
        <f t="shared" si="3"/>
        <v>0</v>
      </c>
      <c r="H11" s="86">
        <f t="shared" si="3"/>
        <v>0</v>
      </c>
      <c r="I11" s="86">
        <f t="shared" si="3"/>
        <v>0</v>
      </c>
      <c r="J11" s="86">
        <f t="shared" si="3"/>
        <v>0</v>
      </c>
      <c r="K11" s="86">
        <f t="shared" si="3"/>
        <v>0</v>
      </c>
      <c r="L11" s="86">
        <f t="shared" si="3"/>
        <v>0</v>
      </c>
      <c r="M11" s="86" t="s">
        <v>34</v>
      </c>
      <c r="N11" s="86">
        <f t="shared" si="3"/>
        <v>0</v>
      </c>
      <c r="O11" s="86">
        <f t="shared" si="3"/>
        <v>3.5355339059327378</v>
      </c>
      <c r="P11" s="86">
        <f t="shared" si="3"/>
        <v>3.5355339059327378</v>
      </c>
      <c r="Q11" s="86">
        <f t="shared" si="3"/>
        <v>2.1213203435596424</v>
      </c>
      <c r="R11" s="86">
        <f t="shared" si="3"/>
        <v>1.4142135623730951</v>
      </c>
      <c r="S11" s="86">
        <f t="shared" si="3"/>
        <v>3.5355339059327378</v>
      </c>
      <c r="T11" s="86">
        <f t="shared" si="3"/>
        <v>0</v>
      </c>
      <c r="U11" s="86">
        <f t="shared" si="3"/>
        <v>1.4142135623730951</v>
      </c>
      <c r="V11" s="86">
        <f t="shared" si="3"/>
        <v>2.1213203435596424</v>
      </c>
      <c r="W11" s="86">
        <f t="shared" si="3"/>
        <v>1.4142135623730951</v>
      </c>
      <c r="X11" s="86" t="s">
        <v>34</v>
      </c>
      <c r="Y11" s="86">
        <f t="shared" si="3"/>
        <v>4.2426406871192848</v>
      </c>
      <c r="Z11" s="86">
        <f t="shared" si="3"/>
        <v>4.2426406871192848</v>
      </c>
      <c r="AA11" s="86">
        <f t="shared" si="3"/>
        <v>6.3639610306789276</v>
      </c>
      <c r="AB11" s="86">
        <f t="shared" si="3"/>
        <v>0.70710678118654757</v>
      </c>
      <c r="AC11" s="86">
        <f t="shared" si="3"/>
        <v>2.1213203435596424</v>
      </c>
    </row>
    <row r="12" spans="1:29" s="10" customFormat="1" x14ac:dyDescent="0.35">
      <c r="A12" s="19" t="s">
        <v>36</v>
      </c>
      <c r="B12" s="14">
        <v>47.6</v>
      </c>
      <c r="C12" s="14">
        <v>0.9</v>
      </c>
      <c r="D12" s="14">
        <v>21</v>
      </c>
      <c r="E12" s="14">
        <v>9.6999999999999993</v>
      </c>
      <c r="F12" s="14">
        <v>0.2</v>
      </c>
      <c r="G12" s="14">
        <v>2.6</v>
      </c>
      <c r="H12" s="14">
        <v>3</v>
      </c>
      <c r="I12" s="14"/>
      <c r="J12" s="14"/>
      <c r="K12" s="14">
        <v>0.4</v>
      </c>
      <c r="L12" s="14"/>
      <c r="M12" s="14">
        <v>20</v>
      </c>
      <c r="N12" s="14">
        <v>220</v>
      </c>
      <c r="O12" s="14">
        <v>109</v>
      </c>
      <c r="P12" s="14">
        <v>82.8</v>
      </c>
      <c r="Q12" s="14">
        <v>31.2</v>
      </c>
      <c r="R12" s="14">
        <v>186.8</v>
      </c>
      <c r="S12" s="14">
        <v>25.7</v>
      </c>
      <c r="T12" s="14">
        <v>147</v>
      </c>
      <c r="U12" s="14">
        <v>178</v>
      </c>
      <c r="V12" s="14">
        <v>36.5</v>
      </c>
      <c r="W12" s="14">
        <v>134.30000000000001</v>
      </c>
      <c r="X12" s="14">
        <v>15.3</v>
      </c>
      <c r="Y12" s="14">
        <v>788</v>
      </c>
      <c r="Z12" s="14">
        <v>52.5</v>
      </c>
      <c r="AA12" s="14">
        <v>108.2</v>
      </c>
      <c r="AB12" s="14">
        <v>49.2</v>
      </c>
      <c r="AC12" s="14">
        <v>35</v>
      </c>
    </row>
    <row r="13" spans="1:29" s="10" customFormat="1" x14ac:dyDescent="0.35">
      <c r="A13" s="13" t="s">
        <v>38</v>
      </c>
      <c r="B13" s="13">
        <v>64.7</v>
      </c>
      <c r="C13" s="13">
        <v>0.6</v>
      </c>
      <c r="D13" s="13">
        <v>14</v>
      </c>
      <c r="E13" s="13">
        <v>5.0999999999999996</v>
      </c>
      <c r="F13" s="13">
        <v>0.1</v>
      </c>
      <c r="G13" s="13">
        <v>2.8</v>
      </c>
      <c r="H13" s="13">
        <v>2.6</v>
      </c>
      <c r="I13" s="13">
        <v>1</v>
      </c>
      <c r="J13" s="13">
        <v>2.8</v>
      </c>
      <c r="K13" s="13">
        <v>0.2</v>
      </c>
      <c r="L13" s="13">
        <v>0.2</v>
      </c>
      <c r="M13" s="13" t="s">
        <v>32</v>
      </c>
      <c r="N13" s="13">
        <v>144</v>
      </c>
      <c r="O13" s="13">
        <v>68</v>
      </c>
      <c r="P13" s="13" t="s">
        <v>32</v>
      </c>
      <c r="Q13" s="13">
        <v>42</v>
      </c>
      <c r="R13" s="13">
        <v>101</v>
      </c>
      <c r="S13" s="13" t="s">
        <v>32</v>
      </c>
      <c r="T13" s="13">
        <v>116</v>
      </c>
      <c r="U13" s="13">
        <v>166</v>
      </c>
      <c r="V13" s="13">
        <v>23</v>
      </c>
      <c r="W13" s="13">
        <v>172</v>
      </c>
      <c r="X13" s="13" t="s">
        <v>32</v>
      </c>
      <c r="Y13" s="13">
        <v>589</v>
      </c>
      <c r="Z13" s="13" t="s">
        <v>32</v>
      </c>
      <c r="AA13" s="13">
        <v>55</v>
      </c>
      <c r="AB13" s="13">
        <v>22</v>
      </c>
      <c r="AC13" s="13">
        <v>25</v>
      </c>
    </row>
    <row r="14" spans="1:29" s="10" customFormat="1" x14ac:dyDescent="0.35">
      <c r="A14" s="13" t="s">
        <v>38</v>
      </c>
      <c r="B14" s="13">
        <v>64.7</v>
      </c>
      <c r="C14" s="13">
        <v>0.6</v>
      </c>
      <c r="D14" s="13">
        <v>14</v>
      </c>
      <c r="E14" s="13">
        <v>5.0999999999999996</v>
      </c>
      <c r="F14" s="13">
        <v>0.1</v>
      </c>
      <c r="G14" s="13">
        <v>2.8</v>
      </c>
      <c r="H14" s="13">
        <v>2.6</v>
      </c>
      <c r="I14" s="13">
        <v>1</v>
      </c>
      <c r="J14" s="13">
        <v>2.8</v>
      </c>
      <c r="K14" s="13">
        <v>0.2</v>
      </c>
      <c r="L14" s="13">
        <v>0.2</v>
      </c>
      <c r="M14" s="13" t="s">
        <v>32</v>
      </c>
      <c r="N14" s="13">
        <v>134</v>
      </c>
      <c r="O14" s="13">
        <v>66</v>
      </c>
      <c r="P14" s="13" t="s">
        <v>32</v>
      </c>
      <c r="Q14" s="13">
        <v>42</v>
      </c>
      <c r="R14" s="13">
        <v>98</v>
      </c>
      <c r="S14" s="13" t="s">
        <v>32</v>
      </c>
      <c r="T14" s="13">
        <v>114</v>
      </c>
      <c r="U14" s="13">
        <v>166</v>
      </c>
      <c r="V14" s="13">
        <v>24</v>
      </c>
      <c r="W14" s="13">
        <v>174</v>
      </c>
      <c r="X14" s="13" t="s">
        <v>32</v>
      </c>
      <c r="Y14" s="13">
        <v>573</v>
      </c>
      <c r="Z14" s="13">
        <v>23</v>
      </c>
      <c r="AA14" s="13">
        <v>52</v>
      </c>
      <c r="AB14" s="13">
        <v>21</v>
      </c>
      <c r="AC14" s="13">
        <v>27</v>
      </c>
    </row>
    <row r="15" spans="1:29" s="10" customFormat="1" x14ac:dyDescent="0.35">
      <c r="A15" s="85" t="s">
        <v>33</v>
      </c>
      <c r="B15" s="86">
        <f>AVERAGE(B13:B14)</f>
        <v>64.7</v>
      </c>
      <c r="C15" s="86">
        <f t="shared" ref="C15:AC15" si="4">AVERAGE(C13:C14)</f>
        <v>0.6</v>
      </c>
      <c r="D15" s="86">
        <f t="shared" si="4"/>
        <v>14</v>
      </c>
      <c r="E15" s="86">
        <f t="shared" si="4"/>
        <v>5.0999999999999996</v>
      </c>
      <c r="F15" s="86">
        <f t="shared" si="4"/>
        <v>0.1</v>
      </c>
      <c r="G15" s="86">
        <f t="shared" si="4"/>
        <v>2.8</v>
      </c>
      <c r="H15" s="86">
        <f t="shared" si="4"/>
        <v>2.6</v>
      </c>
      <c r="I15" s="86">
        <f t="shared" si="4"/>
        <v>1</v>
      </c>
      <c r="J15" s="86">
        <f t="shared" si="4"/>
        <v>2.8</v>
      </c>
      <c r="K15" s="86">
        <f t="shared" si="4"/>
        <v>0.2</v>
      </c>
      <c r="L15" s="86">
        <f t="shared" si="4"/>
        <v>0.2</v>
      </c>
      <c r="M15" s="86" t="s">
        <v>34</v>
      </c>
      <c r="N15" s="86">
        <f t="shared" si="4"/>
        <v>139</v>
      </c>
      <c r="O15" s="86">
        <f t="shared" si="4"/>
        <v>67</v>
      </c>
      <c r="P15" s="86" t="s">
        <v>34</v>
      </c>
      <c r="Q15" s="86">
        <f t="shared" si="4"/>
        <v>42</v>
      </c>
      <c r="R15" s="86">
        <f t="shared" si="4"/>
        <v>99.5</v>
      </c>
      <c r="S15" s="86" t="s">
        <v>34</v>
      </c>
      <c r="T15" s="86">
        <f t="shared" si="4"/>
        <v>115</v>
      </c>
      <c r="U15" s="86">
        <f t="shared" si="4"/>
        <v>166</v>
      </c>
      <c r="V15" s="86">
        <f t="shared" si="4"/>
        <v>23.5</v>
      </c>
      <c r="W15" s="86">
        <f t="shared" si="4"/>
        <v>173</v>
      </c>
      <c r="X15" s="86" t="s">
        <v>34</v>
      </c>
      <c r="Y15" s="86">
        <f t="shared" si="4"/>
        <v>581</v>
      </c>
      <c r="Z15" s="86">
        <f t="shared" si="4"/>
        <v>23</v>
      </c>
      <c r="AA15" s="86">
        <f t="shared" si="4"/>
        <v>53.5</v>
      </c>
      <c r="AB15" s="86">
        <f t="shared" si="4"/>
        <v>21.5</v>
      </c>
      <c r="AC15" s="86">
        <f t="shared" si="4"/>
        <v>26</v>
      </c>
    </row>
    <row r="16" spans="1:29" s="10" customFormat="1" x14ac:dyDescent="0.35">
      <c r="A16" s="85" t="s">
        <v>35</v>
      </c>
      <c r="B16" s="86">
        <f>STDEV(B13:B14)</f>
        <v>0</v>
      </c>
      <c r="C16" s="86">
        <f t="shared" ref="C16:AC16" si="5">STDEV(C13:C14)</f>
        <v>0</v>
      </c>
      <c r="D16" s="86">
        <f t="shared" si="5"/>
        <v>0</v>
      </c>
      <c r="E16" s="86">
        <f t="shared" si="5"/>
        <v>0</v>
      </c>
      <c r="F16" s="86">
        <f t="shared" si="5"/>
        <v>0</v>
      </c>
      <c r="G16" s="86">
        <f t="shared" si="5"/>
        <v>0</v>
      </c>
      <c r="H16" s="86">
        <f t="shared" si="5"/>
        <v>0</v>
      </c>
      <c r="I16" s="86">
        <f t="shared" si="5"/>
        <v>0</v>
      </c>
      <c r="J16" s="86">
        <f t="shared" si="5"/>
        <v>0</v>
      </c>
      <c r="K16" s="86">
        <f t="shared" si="5"/>
        <v>0</v>
      </c>
      <c r="L16" s="86">
        <f t="shared" si="5"/>
        <v>0</v>
      </c>
      <c r="M16" s="86" t="s">
        <v>34</v>
      </c>
      <c r="N16" s="86">
        <f t="shared" si="5"/>
        <v>7.0710678118654755</v>
      </c>
      <c r="O16" s="86">
        <f t="shared" si="5"/>
        <v>1.4142135623730951</v>
      </c>
      <c r="P16" s="86" t="s">
        <v>34</v>
      </c>
      <c r="Q16" s="86">
        <f t="shared" si="5"/>
        <v>0</v>
      </c>
      <c r="R16" s="86">
        <f t="shared" si="5"/>
        <v>2.1213203435596424</v>
      </c>
      <c r="S16" s="86" t="s">
        <v>34</v>
      </c>
      <c r="T16" s="86">
        <f t="shared" si="5"/>
        <v>1.4142135623730951</v>
      </c>
      <c r="U16" s="86">
        <f t="shared" si="5"/>
        <v>0</v>
      </c>
      <c r="V16" s="86">
        <f t="shared" si="5"/>
        <v>0.70710678118654757</v>
      </c>
      <c r="W16" s="86">
        <f t="shared" si="5"/>
        <v>1.4142135623730951</v>
      </c>
      <c r="X16" s="86" t="s">
        <v>34</v>
      </c>
      <c r="Y16" s="86">
        <f t="shared" si="5"/>
        <v>11.313708498984761</v>
      </c>
      <c r="Z16" s="86" t="s">
        <v>34</v>
      </c>
      <c r="AA16" s="86">
        <f t="shared" si="5"/>
        <v>2.1213203435596424</v>
      </c>
      <c r="AB16" s="86">
        <f t="shared" si="5"/>
        <v>0.70710678118654757</v>
      </c>
      <c r="AC16" s="86">
        <f t="shared" si="5"/>
        <v>1.4142135623730951</v>
      </c>
    </row>
    <row r="17" spans="1:37" s="11" customFormat="1" ht="14.5" x14ac:dyDescent="0.35">
      <c r="A17" s="19" t="s">
        <v>36</v>
      </c>
      <c r="B17" s="14">
        <v>62.8</v>
      </c>
      <c r="C17" s="14">
        <v>0.6</v>
      </c>
      <c r="D17" s="14">
        <v>13.7</v>
      </c>
      <c r="E17" s="14">
        <v>5.0999999999999996</v>
      </c>
      <c r="F17" s="14">
        <v>0.1</v>
      </c>
      <c r="G17" s="14">
        <v>2.7</v>
      </c>
      <c r="H17" s="14">
        <v>2.6</v>
      </c>
      <c r="I17" s="14">
        <v>0.9</v>
      </c>
      <c r="J17" s="14">
        <v>2.8</v>
      </c>
      <c r="K17" s="14">
        <v>0.2</v>
      </c>
      <c r="L17" s="14"/>
      <c r="M17" s="14">
        <v>11</v>
      </c>
      <c r="N17" s="14">
        <v>131</v>
      </c>
      <c r="O17" s="14">
        <v>68</v>
      </c>
      <c r="P17" s="14">
        <v>27</v>
      </c>
      <c r="Q17" s="14">
        <v>29</v>
      </c>
      <c r="R17" s="14">
        <v>103</v>
      </c>
      <c r="S17" s="14">
        <v>12</v>
      </c>
      <c r="T17" s="14">
        <v>112</v>
      </c>
      <c r="U17" s="14">
        <v>174</v>
      </c>
      <c r="V17" s="14">
        <v>26</v>
      </c>
      <c r="W17" s="14">
        <v>160</v>
      </c>
      <c r="X17" s="14">
        <v>11</v>
      </c>
      <c r="Y17" s="14">
        <v>570</v>
      </c>
      <c r="Z17" s="14">
        <v>30</v>
      </c>
      <c r="AA17" s="14">
        <v>62</v>
      </c>
      <c r="AB17" s="14">
        <v>26</v>
      </c>
      <c r="AC17" s="14">
        <v>31</v>
      </c>
    </row>
    <row r="19" spans="1:37" x14ac:dyDescent="0.35">
      <c r="A19" s="30" t="s">
        <v>39</v>
      </c>
    </row>
    <row r="20" spans="1:37" s="16" customFormat="1" ht="14.5" x14ac:dyDescent="0.35">
      <c r="A20" s="26" t="s">
        <v>40</v>
      </c>
      <c r="B20" s="26" t="s">
        <v>41</v>
      </c>
      <c r="C20" s="26" t="s">
        <v>42</v>
      </c>
      <c r="D20" s="26" t="s">
        <v>13</v>
      </c>
      <c r="E20" s="26" t="s">
        <v>14</v>
      </c>
      <c r="F20" s="26" t="s">
        <v>15</v>
      </c>
      <c r="G20" s="26" t="s">
        <v>43</v>
      </c>
      <c r="H20" s="26" t="s">
        <v>16</v>
      </c>
      <c r="I20" s="26" t="s">
        <v>17</v>
      </c>
      <c r="J20" s="26" t="s">
        <v>18</v>
      </c>
      <c r="K20" s="26" t="s">
        <v>44</v>
      </c>
      <c r="L20" s="26" t="s">
        <v>45</v>
      </c>
      <c r="M20" s="26" t="s">
        <v>19</v>
      </c>
      <c r="N20" s="26" t="s">
        <v>46</v>
      </c>
      <c r="O20" s="26" t="s">
        <v>20</v>
      </c>
      <c r="P20" s="26" t="s">
        <v>21</v>
      </c>
      <c r="Q20" s="26" t="s">
        <v>22</v>
      </c>
      <c r="R20" s="26" t="s">
        <v>23</v>
      </c>
      <c r="S20" s="26" t="s">
        <v>24</v>
      </c>
      <c r="T20" s="26" t="s">
        <v>47</v>
      </c>
      <c r="U20" s="26" t="s">
        <v>48</v>
      </c>
      <c r="V20" s="26" t="s">
        <v>49</v>
      </c>
      <c r="W20" s="26" t="s">
        <v>50</v>
      </c>
      <c r="X20" s="26" t="s">
        <v>51</v>
      </c>
      <c r="Y20" s="26" t="s">
        <v>52</v>
      </c>
      <c r="Z20" s="26" t="s">
        <v>25</v>
      </c>
      <c r="AA20" s="26" t="s">
        <v>26</v>
      </c>
      <c r="AB20" s="26" t="s">
        <v>27</v>
      </c>
      <c r="AC20" s="26" t="s">
        <v>28</v>
      </c>
      <c r="AD20" s="26" t="s">
        <v>53</v>
      </c>
      <c r="AE20" s="26" t="s">
        <v>54</v>
      </c>
      <c r="AF20" s="26" t="s">
        <v>55</v>
      </c>
      <c r="AG20" s="26" t="s">
        <v>56</v>
      </c>
      <c r="AH20" s="26" t="s">
        <v>29</v>
      </c>
      <c r="AI20" s="26" t="s">
        <v>57</v>
      </c>
      <c r="AJ20" s="26" t="s">
        <v>58</v>
      </c>
      <c r="AK20" s="26" t="s">
        <v>59</v>
      </c>
    </row>
    <row r="21" spans="1:37" s="17" customFormat="1" x14ac:dyDescent="0.35">
      <c r="A21" s="17" t="s">
        <v>30</v>
      </c>
      <c r="B21" s="17" t="s">
        <v>60</v>
      </c>
      <c r="C21" s="17">
        <v>154</v>
      </c>
      <c r="D21" s="17">
        <v>18</v>
      </c>
      <c r="E21" s="17">
        <v>143</v>
      </c>
      <c r="F21" s="17">
        <v>216</v>
      </c>
      <c r="G21" s="17">
        <v>42</v>
      </c>
      <c r="H21" s="17">
        <v>137</v>
      </c>
      <c r="I21" s="17">
        <v>60</v>
      </c>
      <c r="J21" s="17">
        <v>98</v>
      </c>
      <c r="K21" s="17">
        <v>17</v>
      </c>
      <c r="L21" s="17" t="s">
        <v>60</v>
      </c>
      <c r="M21" s="17" t="s">
        <v>60</v>
      </c>
      <c r="N21" s="17" t="s">
        <v>60</v>
      </c>
      <c r="O21" s="17">
        <v>24</v>
      </c>
      <c r="P21" s="17">
        <v>330</v>
      </c>
      <c r="Q21" s="17">
        <v>20</v>
      </c>
      <c r="R21" s="17">
        <v>134</v>
      </c>
      <c r="S21" s="17">
        <v>18</v>
      </c>
      <c r="T21" s="17" t="s">
        <v>60</v>
      </c>
      <c r="U21" s="17" t="s">
        <v>60</v>
      </c>
      <c r="V21" s="17" t="s">
        <v>60</v>
      </c>
      <c r="W21" s="17" t="s">
        <v>60</v>
      </c>
      <c r="X21" s="17" t="s">
        <v>60</v>
      </c>
      <c r="Y21" s="17" t="s">
        <v>60</v>
      </c>
      <c r="Z21" s="17">
        <v>219</v>
      </c>
      <c r="AA21" s="17">
        <v>13</v>
      </c>
      <c r="AB21" s="17">
        <v>22</v>
      </c>
      <c r="AC21" s="17" t="s">
        <v>60</v>
      </c>
      <c r="AD21" s="17" t="s">
        <v>60</v>
      </c>
      <c r="AE21" s="17" t="s">
        <v>60</v>
      </c>
      <c r="AF21" s="17" t="s">
        <v>60</v>
      </c>
      <c r="AG21" s="17" t="s">
        <v>60</v>
      </c>
      <c r="AH21" s="17" t="s">
        <v>60</v>
      </c>
      <c r="AI21" s="17" t="s">
        <v>60</v>
      </c>
      <c r="AJ21" s="17" t="s">
        <v>60</v>
      </c>
      <c r="AK21" s="17" t="s">
        <v>60</v>
      </c>
    </row>
    <row r="22" spans="1:37" s="17" customFormat="1" x14ac:dyDescent="0.35">
      <c r="A22" s="17" t="s">
        <v>30</v>
      </c>
      <c r="B22" s="17" t="s">
        <v>60</v>
      </c>
      <c r="C22" s="17">
        <v>167</v>
      </c>
      <c r="D22" s="17">
        <v>17</v>
      </c>
      <c r="E22" s="17">
        <v>141</v>
      </c>
      <c r="F22" s="17">
        <v>220</v>
      </c>
      <c r="G22" s="17">
        <v>41</v>
      </c>
      <c r="H22" s="17">
        <v>138</v>
      </c>
      <c r="I22" s="17">
        <v>61</v>
      </c>
      <c r="J22" s="17">
        <v>98</v>
      </c>
      <c r="K22" s="17">
        <v>18</v>
      </c>
      <c r="L22" s="17" t="s">
        <v>60</v>
      </c>
      <c r="M22" s="17" t="s">
        <v>60</v>
      </c>
      <c r="N22" s="17" t="s">
        <v>60</v>
      </c>
      <c r="O22" s="17">
        <v>24</v>
      </c>
      <c r="P22" s="17">
        <v>330</v>
      </c>
      <c r="Q22" s="17">
        <v>20</v>
      </c>
      <c r="R22" s="17">
        <v>135</v>
      </c>
      <c r="S22" s="17">
        <v>19</v>
      </c>
      <c r="T22" s="17" t="s">
        <v>60</v>
      </c>
      <c r="U22" s="17" t="s">
        <v>60</v>
      </c>
      <c r="V22" s="17" t="s">
        <v>60</v>
      </c>
      <c r="W22" s="17" t="s">
        <v>60</v>
      </c>
      <c r="X22" s="17" t="s">
        <v>60</v>
      </c>
      <c r="Y22" s="17" t="s">
        <v>60</v>
      </c>
      <c r="Z22" s="17">
        <v>219</v>
      </c>
      <c r="AA22" s="17">
        <v>15</v>
      </c>
      <c r="AB22" s="17">
        <v>25</v>
      </c>
      <c r="AC22" s="17" t="s">
        <v>60</v>
      </c>
      <c r="AD22" s="17" t="s">
        <v>60</v>
      </c>
      <c r="AE22" s="17" t="s">
        <v>60</v>
      </c>
      <c r="AF22" s="17" t="s">
        <v>60</v>
      </c>
      <c r="AG22" s="17" t="s">
        <v>60</v>
      </c>
      <c r="AH22" s="17" t="s">
        <v>60</v>
      </c>
      <c r="AI22" s="17" t="s">
        <v>60</v>
      </c>
      <c r="AJ22" s="17" t="s">
        <v>60</v>
      </c>
      <c r="AK22" s="17" t="s">
        <v>60</v>
      </c>
    </row>
    <row r="23" spans="1:37" s="17" customFormat="1" x14ac:dyDescent="0.35">
      <c r="A23" s="17" t="s">
        <v>30</v>
      </c>
      <c r="B23" s="17" t="s">
        <v>60</v>
      </c>
      <c r="C23" s="17">
        <v>164</v>
      </c>
      <c r="D23" s="17">
        <v>18</v>
      </c>
      <c r="E23" s="17">
        <v>141</v>
      </c>
      <c r="F23" s="17">
        <v>220</v>
      </c>
      <c r="G23" s="17">
        <v>42</v>
      </c>
      <c r="H23" s="17">
        <v>139</v>
      </c>
      <c r="I23" s="17">
        <v>60</v>
      </c>
      <c r="J23" s="17">
        <v>99</v>
      </c>
      <c r="K23" s="17">
        <v>17</v>
      </c>
      <c r="L23" s="17" t="s">
        <v>60</v>
      </c>
      <c r="M23" s="17" t="s">
        <v>60</v>
      </c>
      <c r="N23" s="17" t="s">
        <v>60</v>
      </c>
      <c r="O23" s="17">
        <v>24</v>
      </c>
      <c r="P23" s="17">
        <v>332</v>
      </c>
      <c r="Q23" s="17">
        <v>20</v>
      </c>
      <c r="R23" s="17">
        <v>135</v>
      </c>
      <c r="S23" s="17">
        <v>19</v>
      </c>
      <c r="T23" s="17" t="s">
        <v>60</v>
      </c>
      <c r="U23" s="17" t="s">
        <v>60</v>
      </c>
      <c r="V23" s="17" t="s">
        <v>60</v>
      </c>
      <c r="W23" s="17" t="s">
        <v>60</v>
      </c>
      <c r="X23" s="17" t="s">
        <v>60</v>
      </c>
      <c r="Y23" s="17" t="s">
        <v>60</v>
      </c>
      <c r="Z23" s="17">
        <v>221</v>
      </c>
      <c r="AA23" s="17">
        <v>14</v>
      </c>
      <c r="AB23" s="17">
        <v>22</v>
      </c>
      <c r="AC23" s="17" t="s">
        <v>60</v>
      </c>
      <c r="AD23" s="17" t="s">
        <v>60</v>
      </c>
      <c r="AE23" s="17" t="s">
        <v>60</v>
      </c>
      <c r="AF23" s="17" t="s">
        <v>60</v>
      </c>
      <c r="AG23" s="17" t="s">
        <v>60</v>
      </c>
      <c r="AH23" s="17" t="s">
        <v>60</v>
      </c>
      <c r="AI23" s="17" t="s">
        <v>60</v>
      </c>
      <c r="AJ23" s="17" t="s">
        <v>60</v>
      </c>
      <c r="AK23" s="17" t="s">
        <v>60</v>
      </c>
    </row>
    <row r="24" spans="1:37" s="17" customFormat="1" x14ac:dyDescent="0.35">
      <c r="A24" s="44" t="s">
        <v>33</v>
      </c>
      <c r="B24" s="48" t="s">
        <v>34</v>
      </c>
      <c r="C24" s="48">
        <f t="shared" ref="C24:AB24" si="6">AVERAGE(C22:C23)</f>
        <v>165.5</v>
      </c>
      <c r="D24" s="48">
        <f t="shared" si="6"/>
        <v>17.5</v>
      </c>
      <c r="E24" s="48">
        <f t="shared" si="6"/>
        <v>141</v>
      </c>
      <c r="F24" s="48">
        <f t="shared" si="6"/>
        <v>220</v>
      </c>
      <c r="G24" s="48">
        <f t="shared" si="6"/>
        <v>41.5</v>
      </c>
      <c r="H24" s="48">
        <f t="shared" si="6"/>
        <v>138.5</v>
      </c>
      <c r="I24" s="48">
        <f t="shared" si="6"/>
        <v>60.5</v>
      </c>
      <c r="J24" s="48">
        <f t="shared" si="6"/>
        <v>98.5</v>
      </c>
      <c r="K24" s="48">
        <f t="shared" si="6"/>
        <v>17.5</v>
      </c>
      <c r="L24"/>
      <c r="M24"/>
      <c r="N24"/>
      <c r="O24" s="48">
        <f t="shared" si="6"/>
        <v>24</v>
      </c>
      <c r="P24" s="48">
        <f t="shared" si="6"/>
        <v>331</v>
      </c>
      <c r="Q24" s="48">
        <f t="shared" si="6"/>
        <v>20</v>
      </c>
      <c r="R24" s="48">
        <f t="shared" si="6"/>
        <v>135</v>
      </c>
      <c r="S24" s="48">
        <f t="shared" si="6"/>
        <v>19</v>
      </c>
      <c r="T24"/>
      <c r="U24"/>
      <c r="V24"/>
      <c r="W24"/>
      <c r="X24"/>
      <c r="Y24"/>
      <c r="Z24" s="48">
        <f t="shared" si="6"/>
        <v>220</v>
      </c>
      <c r="AA24" s="48">
        <f t="shared" si="6"/>
        <v>14.5</v>
      </c>
      <c r="AB24" s="48">
        <f t="shared" si="6"/>
        <v>23.5</v>
      </c>
      <c r="AC24"/>
      <c r="AD24"/>
      <c r="AE24"/>
      <c r="AF24"/>
      <c r="AG24"/>
      <c r="AH24"/>
      <c r="AI24"/>
      <c r="AJ24"/>
      <c r="AK24"/>
    </row>
    <row r="25" spans="1:37" s="17" customFormat="1" x14ac:dyDescent="0.35">
      <c r="A25" s="44" t="s">
        <v>35</v>
      </c>
      <c r="B25" s="48" t="s">
        <v>34</v>
      </c>
      <c r="C25" s="48">
        <f t="shared" ref="C25:AB25" si="7">STDEV(C22:C23)</f>
        <v>2.1213203435596424</v>
      </c>
      <c r="D25" s="48">
        <f t="shared" si="7"/>
        <v>0.70710678118654757</v>
      </c>
      <c r="E25" s="48">
        <f t="shared" si="7"/>
        <v>0</v>
      </c>
      <c r="F25" s="48">
        <f t="shared" si="7"/>
        <v>0</v>
      </c>
      <c r="G25" s="48">
        <f t="shared" si="7"/>
        <v>0.70710678118654757</v>
      </c>
      <c r="H25" s="48">
        <f t="shared" si="7"/>
        <v>0.70710678118654757</v>
      </c>
      <c r="I25" s="48">
        <f t="shared" si="7"/>
        <v>0.70710678118654757</v>
      </c>
      <c r="J25" s="48">
        <f t="shared" si="7"/>
        <v>0.70710678118654757</v>
      </c>
      <c r="K25" s="48">
        <f t="shared" si="7"/>
        <v>0.70710678118654757</v>
      </c>
      <c r="L25"/>
      <c r="M25"/>
      <c r="N25"/>
      <c r="O25" s="48">
        <f t="shared" si="7"/>
        <v>0</v>
      </c>
      <c r="P25" s="48">
        <f t="shared" si="7"/>
        <v>1.4142135623730951</v>
      </c>
      <c r="Q25" s="48">
        <f t="shared" si="7"/>
        <v>0</v>
      </c>
      <c r="R25" s="48">
        <f t="shared" si="7"/>
        <v>0</v>
      </c>
      <c r="S25" s="48">
        <f t="shared" si="7"/>
        <v>0</v>
      </c>
      <c r="T25"/>
      <c r="U25"/>
      <c r="V25"/>
      <c r="W25"/>
      <c r="X25"/>
      <c r="Y25"/>
      <c r="Z25" s="48">
        <f t="shared" si="7"/>
        <v>1.4142135623730951</v>
      </c>
      <c r="AA25" s="48">
        <f t="shared" si="7"/>
        <v>0.70710678118654757</v>
      </c>
      <c r="AB25" s="48">
        <f t="shared" si="7"/>
        <v>2.1213203435596424</v>
      </c>
      <c r="AC25"/>
      <c r="AD25"/>
      <c r="AE25"/>
      <c r="AF25"/>
      <c r="AG25"/>
      <c r="AH25"/>
      <c r="AI25"/>
      <c r="AJ25"/>
      <c r="AK25"/>
    </row>
    <row r="26" spans="1:37" s="18" customFormat="1" ht="14.5" x14ac:dyDescent="0.35">
      <c r="A26" s="19" t="s">
        <v>36</v>
      </c>
      <c r="D26" s="18">
        <v>20</v>
      </c>
      <c r="E26" s="18">
        <v>155</v>
      </c>
      <c r="G26" s="18">
        <v>45</v>
      </c>
      <c r="H26" s="18">
        <v>149</v>
      </c>
      <c r="I26" s="18">
        <v>56</v>
      </c>
      <c r="J26" s="18">
        <v>103</v>
      </c>
      <c r="K26" s="18">
        <v>19</v>
      </c>
      <c r="L26" s="18">
        <v>1</v>
      </c>
      <c r="O26" s="18">
        <v>22</v>
      </c>
      <c r="P26" s="18">
        <v>356</v>
      </c>
      <c r="Q26" s="18">
        <v>21</v>
      </c>
      <c r="R26" s="18">
        <v>131</v>
      </c>
      <c r="S26" s="18">
        <v>18</v>
      </c>
      <c r="T26" s="18">
        <v>2</v>
      </c>
      <c r="W26" s="18">
        <v>2</v>
      </c>
      <c r="Y26" s="18">
        <v>1</v>
      </c>
      <c r="Z26" s="18">
        <v>219</v>
      </c>
      <c r="AA26" s="18">
        <v>15</v>
      </c>
      <c r="AB26" s="18">
        <v>31</v>
      </c>
      <c r="AC26" s="18">
        <v>18</v>
      </c>
      <c r="AD26" s="18">
        <v>2</v>
      </c>
      <c r="AE26" s="18">
        <v>3</v>
      </c>
      <c r="AF26" s="18">
        <v>3</v>
      </c>
      <c r="AH26" s="18">
        <v>3</v>
      </c>
      <c r="AJ26" s="18">
        <v>2</v>
      </c>
      <c r="AK26" s="18">
        <v>1</v>
      </c>
    </row>
    <row r="27" spans="1:37" s="17" customFormat="1" x14ac:dyDescent="0.35">
      <c r="A27" s="17" t="s">
        <v>37</v>
      </c>
      <c r="B27" s="17" t="s">
        <v>60</v>
      </c>
      <c r="C27" s="17">
        <v>65</v>
      </c>
      <c r="D27" s="17">
        <v>23</v>
      </c>
      <c r="E27" s="17">
        <v>264</v>
      </c>
      <c r="F27" s="17">
        <v>111</v>
      </c>
      <c r="G27" s="17">
        <v>26</v>
      </c>
      <c r="H27" s="17">
        <v>98</v>
      </c>
      <c r="I27" s="17">
        <v>42</v>
      </c>
      <c r="J27" s="17">
        <v>196</v>
      </c>
      <c r="K27" s="17">
        <v>29</v>
      </c>
      <c r="L27" s="17" t="s">
        <v>60</v>
      </c>
      <c r="M27" s="17">
        <v>31</v>
      </c>
      <c r="N27" s="17" t="s">
        <v>60</v>
      </c>
      <c r="O27" s="17">
        <v>168</v>
      </c>
      <c r="P27" s="17">
        <v>206</v>
      </c>
      <c r="Q27" s="17">
        <v>44</v>
      </c>
      <c r="R27" s="17">
        <v>170</v>
      </c>
      <c r="S27" s="17">
        <v>20</v>
      </c>
      <c r="T27" s="17" t="s">
        <v>60</v>
      </c>
      <c r="U27" s="17" t="s">
        <v>60</v>
      </c>
      <c r="V27" s="17" t="s">
        <v>60</v>
      </c>
      <c r="W27" s="17" t="s">
        <v>60</v>
      </c>
      <c r="X27" s="17" t="s">
        <v>60</v>
      </c>
      <c r="Y27" s="17">
        <v>12</v>
      </c>
      <c r="Z27" s="17">
        <v>776</v>
      </c>
      <c r="AA27" s="17">
        <v>63</v>
      </c>
      <c r="AB27" s="17">
        <v>136</v>
      </c>
      <c r="AC27" s="17">
        <v>61</v>
      </c>
      <c r="AD27" s="17" t="s">
        <v>60</v>
      </c>
      <c r="AE27" s="17" t="s">
        <v>60</v>
      </c>
      <c r="AF27" s="17" t="s">
        <v>60</v>
      </c>
      <c r="AG27" s="17" t="s">
        <v>60</v>
      </c>
      <c r="AH27" s="17">
        <v>47</v>
      </c>
      <c r="AI27" s="17" t="s">
        <v>60</v>
      </c>
      <c r="AJ27" s="17">
        <v>19</v>
      </c>
      <c r="AK27" s="17" t="s">
        <v>60</v>
      </c>
    </row>
    <row r="28" spans="1:37" s="17" customFormat="1" x14ac:dyDescent="0.35">
      <c r="A28" s="17" t="s">
        <v>37</v>
      </c>
      <c r="B28" s="17">
        <v>109</v>
      </c>
      <c r="C28" s="17">
        <v>68</v>
      </c>
      <c r="D28" s="17">
        <v>21</v>
      </c>
      <c r="E28" s="17">
        <v>268</v>
      </c>
      <c r="F28" s="17">
        <v>112</v>
      </c>
      <c r="G28" s="17">
        <v>27</v>
      </c>
      <c r="H28" s="17">
        <v>100</v>
      </c>
      <c r="I28" s="17">
        <v>42</v>
      </c>
      <c r="J28" s="17">
        <v>197</v>
      </c>
      <c r="K28" s="17">
        <v>30</v>
      </c>
      <c r="L28" s="17" t="s">
        <v>60</v>
      </c>
      <c r="M28" s="17">
        <v>36</v>
      </c>
      <c r="N28" s="17" t="s">
        <v>60</v>
      </c>
      <c r="O28" s="17">
        <v>168</v>
      </c>
      <c r="P28" s="17">
        <v>207</v>
      </c>
      <c r="Q28" s="17">
        <v>44</v>
      </c>
      <c r="R28" s="17">
        <v>170</v>
      </c>
      <c r="S28" s="17">
        <v>20</v>
      </c>
      <c r="T28" s="17" t="s">
        <v>60</v>
      </c>
      <c r="U28" s="17">
        <v>11</v>
      </c>
      <c r="V28" s="17" t="s">
        <v>60</v>
      </c>
      <c r="W28" s="17" t="s">
        <v>60</v>
      </c>
      <c r="X28" s="17" t="s">
        <v>60</v>
      </c>
      <c r="Y28" s="17">
        <v>12</v>
      </c>
      <c r="Z28" s="17">
        <v>773</v>
      </c>
      <c r="AA28" s="17">
        <v>70</v>
      </c>
      <c r="AB28" s="17">
        <v>151</v>
      </c>
      <c r="AC28" s="17">
        <v>67</v>
      </c>
      <c r="AD28" s="17" t="s">
        <v>60</v>
      </c>
      <c r="AE28" s="17" t="s">
        <v>60</v>
      </c>
      <c r="AF28" s="17" t="s">
        <v>60</v>
      </c>
      <c r="AG28" s="17" t="s">
        <v>60</v>
      </c>
      <c r="AH28" s="17">
        <v>47</v>
      </c>
      <c r="AI28" s="17" t="s">
        <v>60</v>
      </c>
      <c r="AJ28" s="17">
        <v>18</v>
      </c>
      <c r="AK28" s="17" t="s">
        <v>60</v>
      </c>
    </row>
    <row r="29" spans="1:37" s="17" customFormat="1" x14ac:dyDescent="0.35">
      <c r="A29" s="17" t="s">
        <v>37</v>
      </c>
      <c r="B29" s="17">
        <v>236</v>
      </c>
      <c r="C29" s="17">
        <v>74</v>
      </c>
      <c r="D29" s="17">
        <v>24</v>
      </c>
      <c r="E29" s="17">
        <v>269</v>
      </c>
      <c r="F29" s="17">
        <v>108</v>
      </c>
      <c r="G29" s="17">
        <v>26</v>
      </c>
      <c r="H29" s="17">
        <v>101</v>
      </c>
      <c r="I29" s="17">
        <v>43</v>
      </c>
      <c r="J29" s="17">
        <v>197</v>
      </c>
      <c r="K29" s="17">
        <v>30</v>
      </c>
      <c r="L29" s="17" t="s">
        <v>60</v>
      </c>
      <c r="M29" s="17">
        <v>33</v>
      </c>
      <c r="N29" s="17" t="s">
        <v>60</v>
      </c>
      <c r="O29" s="17">
        <v>170</v>
      </c>
      <c r="P29" s="17">
        <v>208</v>
      </c>
      <c r="Q29" s="17">
        <v>44</v>
      </c>
      <c r="R29" s="17">
        <v>171</v>
      </c>
      <c r="S29" s="17">
        <v>20</v>
      </c>
      <c r="T29" s="17" t="s">
        <v>60</v>
      </c>
      <c r="U29" s="17">
        <v>11</v>
      </c>
      <c r="V29" s="17" t="s">
        <v>60</v>
      </c>
      <c r="W29" s="17" t="s">
        <v>60</v>
      </c>
      <c r="X29" s="17" t="s">
        <v>60</v>
      </c>
      <c r="Y29" s="17">
        <v>10</v>
      </c>
      <c r="Z29" s="17">
        <v>776</v>
      </c>
      <c r="AA29" s="17">
        <v>65</v>
      </c>
      <c r="AB29" s="17">
        <v>142</v>
      </c>
      <c r="AC29" s="17">
        <v>66</v>
      </c>
      <c r="AD29" s="17" t="s">
        <v>60</v>
      </c>
      <c r="AE29" s="17" t="s">
        <v>60</v>
      </c>
      <c r="AF29" s="17" t="s">
        <v>60</v>
      </c>
      <c r="AG29" s="17" t="s">
        <v>60</v>
      </c>
      <c r="AH29" s="17">
        <v>47</v>
      </c>
      <c r="AI29" s="17" t="s">
        <v>60</v>
      </c>
      <c r="AJ29" s="17">
        <v>20</v>
      </c>
      <c r="AK29" s="17" t="s">
        <v>60</v>
      </c>
    </row>
    <row r="30" spans="1:37" s="17" customFormat="1" x14ac:dyDescent="0.35">
      <c r="A30" s="44" t="s">
        <v>33</v>
      </c>
      <c r="B30" s="48">
        <f>AVERAGE(B28:B29)</f>
        <v>172.5</v>
      </c>
      <c r="C30" s="48">
        <f t="shared" ref="C30:AJ30" si="8">AVERAGE(C28:C29)</f>
        <v>71</v>
      </c>
      <c r="D30" s="48">
        <f t="shared" si="8"/>
        <v>22.5</v>
      </c>
      <c r="E30" s="48">
        <f t="shared" si="8"/>
        <v>268.5</v>
      </c>
      <c r="F30" s="48">
        <f t="shared" si="8"/>
        <v>110</v>
      </c>
      <c r="G30" s="48">
        <f t="shared" si="8"/>
        <v>26.5</v>
      </c>
      <c r="H30" s="48">
        <f t="shared" si="8"/>
        <v>100.5</v>
      </c>
      <c r="I30" s="48">
        <f t="shared" si="8"/>
        <v>42.5</v>
      </c>
      <c r="J30" s="48">
        <f t="shared" si="8"/>
        <v>197</v>
      </c>
      <c r="K30" s="48">
        <f t="shared" si="8"/>
        <v>30</v>
      </c>
      <c r="L30" s="48" t="s">
        <v>34</v>
      </c>
      <c r="M30" s="48">
        <f t="shared" si="8"/>
        <v>34.5</v>
      </c>
      <c r="N30" s="48" t="s">
        <v>34</v>
      </c>
      <c r="O30" s="48">
        <f t="shared" si="8"/>
        <v>169</v>
      </c>
      <c r="P30" s="48">
        <f t="shared" si="8"/>
        <v>207.5</v>
      </c>
      <c r="Q30" s="48">
        <f t="shared" si="8"/>
        <v>44</v>
      </c>
      <c r="R30" s="48">
        <f t="shared" si="8"/>
        <v>170.5</v>
      </c>
      <c r="S30" s="48">
        <f t="shared" si="8"/>
        <v>20</v>
      </c>
      <c r="T30" s="48" t="s">
        <v>34</v>
      </c>
      <c r="U30" s="48">
        <f t="shared" si="8"/>
        <v>11</v>
      </c>
      <c r="V30" s="48" t="s">
        <v>34</v>
      </c>
      <c r="W30" s="48" t="s">
        <v>34</v>
      </c>
      <c r="X30" s="48" t="s">
        <v>34</v>
      </c>
      <c r="Y30" s="48">
        <f t="shared" si="8"/>
        <v>11</v>
      </c>
      <c r="Z30" s="48">
        <f t="shared" si="8"/>
        <v>774.5</v>
      </c>
      <c r="AA30" s="48">
        <f t="shared" si="8"/>
        <v>67.5</v>
      </c>
      <c r="AB30" s="48">
        <f t="shared" si="8"/>
        <v>146.5</v>
      </c>
      <c r="AC30" s="48">
        <f t="shared" si="8"/>
        <v>66.5</v>
      </c>
      <c r="AD30" s="48" t="s">
        <v>34</v>
      </c>
      <c r="AE30" s="48" t="s">
        <v>34</v>
      </c>
      <c r="AF30" s="48" t="s">
        <v>34</v>
      </c>
      <c r="AG30" s="48" t="s">
        <v>34</v>
      </c>
      <c r="AH30" s="48">
        <f t="shared" si="8"/>
        <v>47</v>
      </c>
      <c r="AI30" s="48" t="s">
        <v>34</v>
      </c>
      <c r="AJ30" s="48">
        <f t="shared" si="8"/>
        <v>19</v>
      </c>
      <c r="AK30" s="48" t="s">
        <v>34</v>
      </c>
    </row>
    <row r="31" spans="1:37" s="17" customFormat="1" x14ac:dyDescent="0.35">
      <c r="A31" s="44" t="s">
        <v>35</v>
      </c>
      <c r="B31" s="48">
        <f>STDEV(B28:B29)</f>
        <v>89.802561210691536</v>
      </c>
      <c r="C31" s="48">
        <f t="shared" ref="C31:AJ31" si="9">STDEV(C28:C29)</f>
        <v>4.2426406871192848</v>
      </c>
      <c r="D31" s="48">
        <f t="shared" si="9"/>
        <v>2.1213203435596424</v>
      </c>
      <c r="E31" s="48">
        <f t="shared" si="9"/>
        <v>0.70710678118654757</v>
      </c>
      <c r="F31" s="48">
        <f t="shared" si="9"/>
        <v>2.8284271247461903</v>
      </c>
      <c r="G31" s="48">
        <f t="shared" si="9"/>
        <v>0.70710678118654757</v>
      </c>
      <c r="H31" s="48">
        <f t="shared" si="9"/>
        <v>0.70710678118654757</v>
      </c>
      <c r="I31" s="48">
        <f t="shared" si="9"/>
        <v>0.70710678118654757</v>
      </c>
      <c r="J31" s="48">
        <f t="shared" si="9"/>
        <v>0</v>
      </c>
      <c r="K31" s="48">
        <f t="shared" si="9"/>
        <v>0</v>
      </c>
      <c r="L31" s="48" t="s">
        <v>34</v>
      </c>
      <c r="M31" s="48">
        <f t="shared" si="9"/>
        <v>2.1213203435596424</v>
      </c>
      <c r="N31" s="48" t="s">
        <v>34</v>
      </c>
      <c r="O31" s="48">
        <f t="shared" si="9"/>
        <v>1.4142135623730951</v>
      </c>
      <c r="P31" s="48">
        <f t="shared" si="9"/>
        <v>0.70710678118654757</v>
      </c>
      <c r="Q31" s="48">
        <f t="shared" si="9"/>
        <v>0</v>
      </c>
      <c r="R31" s="48">
        <f t="shared" si="9"/>
        <v>0.70710678118654757</v>
      </c>
      <c r="S31" s="48">
        <f t="shared" si="9"/>
        <v>0</v>
      </c>
      <c r="T31" s="48" t="s">
        <v>34</v>
      </c>
      <c r="U31" s="48">
        <f t="shared" si="9"/>
        <v>0</v>
      </c>
      <c r="V31" s="48" t="s">
        <v>34</v>
      </c>
      <c r="W31" s="48" t="s">
        <v>34</v>
      </c>
      <c r="X31" s="48" t="s">
        <v>34</v>
      </c>
      <c r="Y31" s="48">
        <f t="shared" si="9"/>
        <v>1.4142135623730951</v>
      </c>
      <c r="Z31" s="48">
        <f t="shared" si="9"/>
        <v>2.1213203435596424</v>
      </c>
      <c r="AA31" s="48">
        <f t="shared" si="9"/>
        <v>3.5355339059327378</v>
      </c>
      <c r="AB31" s="48">
        <f t="shared" si="9"/>
        <v>6.3639610306789276</v>
      </c>
      <c r="AC31" s="48">
        <f t="shared" si="9"/>
        <v>0.70710678118654757</v>
      </c>
      <c r="AD31" s="48" t="s">
        <v>34</v>
      </c>
      <c r="AE31" s="48" t="s">
        <v>34</v>
      </c>
      <c r="AF31" s="48" t="s">
        <v>34</v>
      </c>
      <c r="AG31" s="48" t="s">
        <v>34</v>
      </c>
      <c r="AH31" s="48">
        <f t="shared" si="9"/>
        <v>0</v>
      </c>
      <c r="AI31" s="48" t="s">
        <v>34</v>
      </c>
      <c r="AJ31" s="48">
        <f t="shared" si="9"/>
        <v>1.4142135623730951</v>
      </c>
      <c r="AK31" s="48" t="s">
        <v>34</v>
      </c>
    </row>
    <row r="32" spans="1:37" s="18" customFormat="1" ht="14.5" x14ac:dyDescent="0.35">
      <c r="A32" s="19" t="s">
        <v>36</v>
      </c>
      <c r="D32" s="18">
        <v>20</v>
      </c>
      <c r="E32" s="18">
        <v>220</v>
      </c>
      <c r="F32" s="18">
        <v>109</v>
      </c>
      <c r="G32" s="18">
        <v>23</v>
      </c>
      <c r="H32" s="18">
        <v>83</v>
      </c>
      <c r="I32" s="18">
        <v>31</v>
      </c>
      <c r="J32" s="18">
        <v>187</v>
      </c>
      <c r="K32" s="18">
        <v>27</v>
      </c>
      <c r="M32" s="18">
        <v>26</v>
      </c>
      <c r="N32" s="18">
        <v>1</v>
      </c>
      <c r="O32" s="18">
        <v>147</v>
      </c>
      <c r="P32" s="18">
        <v>178</v>
      </c>
      <c r="Q32" s="18">
        <v>37</v>
      </c>
      <c r="R32" s="18">
        <v>134</v>
      </c>
      <c r="S32" s="18">
        <v>15</v>
      </c>
      <c r="T32" s="18">
        <v>2</v>
      </c>
      <c r="X32" s="18">
        <v>1</v>
      </c>
      <c r="Y32" s="18">
        <v>8</v>
      </c>
      <c r="Z32" s="18">
        <v>788</v>
      </c>
      <c r="AA32" s="18">
        <v>53</v>
      </c>
      <c r="AB32" s="18">
        <v>108</v>
      </c>
      <c r="AC32" s="18">
        <v>49</v>
      </c>
      <c r="AD32" s="18">
        <v>4</v>
      </c>
      <c r="AE32" s="18">
        <v>4</v>
      </c>
      <c r="AF32" s="18">
        <v>1</v>
      </c>
      <c r="AG32" s="18">
        <v>2</v>
      </c>
      <c r="AH32" s="18">
        <v>35</v>
      </c>
      <c r="AI32" s="18">
        <v>1</v>
      </c>
      <c r="AJ32" s="18">
        <v>16</v>
      </c>
      <c r="AK32" s="18">
        <v>6</v>
      </c>
    </row>
    <row r="33" spans="1:44" s="17" customFormat="1" x14ac:dyDescent="0.35">
      <c r="A33" s="17" t="s">
        <v>61</v>
      </c>
      <c r="B33" s="17">
        <v>553</v>
      </c>
      <c r="C33" s="17">
        <v>109</v>
      </c>
      <c r="D33" s="17">
        <v>18</v>
      </c>
      <c r="E33" s="17">
        <v>165</v>
      </c>
      <c r="F33" s="17">
        <v>76</v>
      </c>
      <c r="G33" s="17">
        <v>13</v>
      </c>
      <c r="H33" s="17">
        <v>32</v>
      </c>
      <c r="I33" s="17">
        <v>41</v>
      </c>
      <c r="J33" s="17">
        <v>119</v>
      </c>
      <c r="K33" s="17">
        <v>17</v>
      </c>
      <c r="L33" s="17" t="s">
        <v>60</v>
      </c>
      <c r="M33" s="17">
        <v>18</v>
      </c>
      <c r="N33" s="17" t="s">
        <v>60</v>
      </c>
      <c r="O33" s="17">
        <v>136</v>
      </c>
      <c r="P33" s="17">
        <v>199</v>
      </c>
      <c r="Q33" s="17">
        <v>29</v>
      </c>
      <c r="R33" s="17">
        <v>217</v>
      </c>
      <c r="S33" s="17">
        <v>16</v>
      </c>
      <c r="T33" s="17" t="s">
        <v>60</v>
      </c>
      <c r="U33" s="17">
        <v>16</v>
      </c>
      <c r="V33" s="17" t="s">
        <v>60</v>
      </c>
      <c r="W33" s="17" t="s">
        <v>60</v>
      </c>
      <c r="X33" s="17" t="s">
        <v>60</v>
      </c>
      <c r="Y33" s="17">
        <v>10</v>
      </c>
      <c r="Z33" s="17">
        <v>635</v>
      </c>
      <c r="AA33" s="17">
        <v>32</v>
      </c>
      <c r="AB33" s="17">
        <v>64</v>
      </c>
      <c r="AC33" s="17">
        <v>27</v>
      </c>
      <c r="AD33" s="17" t="s">
        <v>60</v>
      </c>
      <c r="AE33" s="17" t="s">
        <v>60</v>
      </c>
      <c r="AF33" s="17" t="s">
        <v>60</v>
      </c>
      <c r="AG33" s="17" t="s">
        <v>60</v>
      </c>
      <c r="AH33" s="17">
        <v>47</v>
      </c>
      <c r="AI33" s="17" t="s">
        <v>60</v>
      </c>
      <c r="AJ33" s="17">
        <v>11</v>
      </c>
      <c r="AK33" s="17" t="s">
        <v>60</v>
      </c>
    </row>
    <row r="34" spans="1:44" s="17" customFormat="1" x14ac:dyDescent="0.35">
      <c r="A34" s="17" t="s">
        <v>61</v>
      </c>
      <c r="B34" s="17">
        <v>683</v>
      </c>
      <c r="C34" s="17">
        <v>276</v>
      </c>
      <c r="D34" s="17">
        <v>13</v>
      </c>
      <c r="E34" s="17">
        <v>165</v>
      </c>
      <c r="F34" s="17">
        <v>78</v>
      </c>
      <c r="G34" s="17">
        <v>14</v>
      </c>
      <c r="H34" s="17">
        <v>34</v>
      </c>
      <c r="I34" s="17">
        <v>42</v>
      </c>
      <c r="J34" s="17">
        <v>121</v>
      </c>
      <c r="K34" s="17">
        <v>17</v>
      </c>
      <c r="L34" s="17" t="s">
        <v>60</v>
      </c>
      <c r="M34" s="17">
        <v>19</v>
      </c>
      <c r="N34" s="17" t="s">
        <v>60</v>
      </c>
      <c r="O34" s="17">
        <v>136</v>
      </c>
      <c r="P34" s="17">
        <v>211</v>
      </c>
      <c r="Q34" s="17">
        <v>30</v>
      </c>
      <c r="R34" s="17">
        <v>216</v>
      </c>
      <c r="S34" s="17">
        <v>16</v>
      </c>
      <c r="T34" s="17" t="s">
        <v>60</v>
      </c>
      <c r="U34" s="17">
        <v>21</v>
      </c>
      <c r="V34" s="17" t="s">
        <v>60</v>
      </c>
      <c r="W34" s="17" t="s">
        <v>60</v>
      </c>
      <c r="X34" s="17" t="s">
        <v>60</v>
      </c>
      <c r="Y34" s="17" t="s">
        <v>60</v>
      </c>
      <c r="Z34" s="17">
        <v>639</v>
      </c>
      <c r="AA34" s="17">
        <v>32</v>
      </c>
      <c r="AB34" s="17">
        <v>72</v>
      </c>
      <c r="AC34" s="17">
        <v>37</v>
      </c>
      <c r="AD34" s="17" t="s">
        <v>60</v>
      </c>
      <c r="AE34" s="17" t="s">
        <v>60</v>
      </c>
      <c r="AF34" s="17" t="s">
        <v>60</v>
      </c>
      <c r="AG34" s="17" t="s">
        <v>60</v>
      </c>
      <c r="AH34" s="17">
        <v>46</v>
      </c>
      <c r="AI34" s="17" t="s">
        <v>60</v>
      </c>
      <c r="AJ34" s="17">
        <v>11</v>
      </c>
      <c r="AK34" s="17" t="s">
        <v>60</v>
      </c>
    </row>
    <row r="35" spans="1:44" s="17" customFormat="1" x14ac:dyDescent="0.35">
      <c r="A35" s="17" t="s">
        <v>61</v>
      </c>
      <c r="B35" s="17">
        <v>1104</v>
      </c>
      <c r="C35" s="17">
        <v>282</v>
      </c>
      <c r="D35" s="17">
        <v>14</v>
      </c>
      <c r="E35" s="17">
        <v>168</v>
      </c>
      <c r="F35" s="17">
        <v>77</v>
      </c>
      <c r="G35" s="17">
        <v>16</v>
      </c>
      <c r="H35" s="17">
        <v>33</v>
      </c>
      <c r="I35" s="17">
        <v>42</v>
      </c>
      <c r="J35" s="17">
        <v>119</v>
      </c>
      <c r="K35" s="17">
        <v>17</v>
      </c>
      <c r="L35" s="17" t="s">
        <v>60</v>
      </c>
      <c r="M35" s="17">
        <v>18</v>
      </c>
      <c r="N35" s="17" t="s">
        <v>60</v>
      </c>
      <c r="O35" s="17">
        <v>134</v>
      </c>
      <c r="P35" s="17">
        <v>211</v>
      </c>
      <c r="Q35" s="17">
        <v>30</v>
      </c>
      <c r="R35" s="17">
        <v>219</v>
      </c>
      <c r="S35" s="17">
        <v>16</v>
      </c>
      <c r="T35" s="17" t="s">
        <v>60</v>
      </c>
      <c r="U35" s="17">
        <v>20</v>
      </c>
      <c r="V35" s="17" t="s">
        <v>60</v>
      </c>
      <c r="W35" s="17" t="s">
        <v>60</v>
      </c>
      <c r="X35" s="17" t="s">
        <v>60</v>
      </c>
      <c r="Y35" s="17">
        <v>10</v>
      </c>
      <c r="Z35" s="17">
        <v>641</v>
      </c>
      <c r="AA35" s="17">
        <v>41</v>
      </c>
      <c r="AB35" s="17">
        <v>77</v>
      </c>
      <c r="AC35" s="17">
        <v>31</v>
      </c>
      <c r="AD35" s="17" t="s">
        <v>60</v>
      </c>
      <c r="AE35" s="17" t="s">
        <v>60</v>
      </c>
      <c r="AF35" s="17" t="s">
        <v>60</v>
      </c>
      <c r="AG35" s="17" t="s">
        <v>60</v>
      </c>
      <c r="AH35" s="17">
        <v>47</v>
      </c>
      <c r="AI35" s="17" t="s">
        <v>60</v>
      </c>
      <c r="AJ35" s="17">
        <v>12</v>
      </c>
      <c r="AK35" s="17" t="s">
        <v>60</v>
      </c>
    </row>
    <row r="36" spans="1:44" s="17" customFormat="1" x14ac:dyDescent="0.35">
      <c r="A36" s="44" t="s">
        <v>33</v>
      </c>
      <c r="B36" s="48">
        <f t="shared" ref="B36:K36" si="10">AVERAGE(B34:B35)</f>
        <v>893.5</v>
      </c>
      <c r="C36" s="48">
        <f t="shared" si="10"/>
        <v>279</v>
      </c>
      <c r="D36" s="48">
        <f t="shared" si="10"/>
        <v>13.5</v>
      </c>
      <c r="E36" s="48">
        <f t="shared" si="10"/>
        <v>166.5</v>
      </c>
      <c r="F36" s="48">
        <f t="shared" si="10"/>
        <v>77.5</v>
      </c>
      <c r="G36" s="48">
        <f t="shared" si="10"/>
        <v>15</v>
      </c>
      <c r="H36" s="48">
        <f t="shared" si="10"/>
        <v>33.5</v>
      </c>
      <c r="I36" s="48">
        <f t="shared" si="10"/>
        <v>42</v>
      </c>
      <c r="J36" s="48">
        <f t="shared" si="10"/>
        <v>120</v>
      </c>
      <c r="K36" s="48">
        <f t="shared" si="10"/>
        <v>17</v>
      </c>
      <c r="M36" s="48">
        <f>AVERAGE(M34:M35)</f>
        <v>18.5</v>
      </c>
      <c r="O36" s="48">
        <f>AVERAGE(O34:O35)</f>
        <v>135</v>
      </c>
      <c r="P36" s="48">
        <f>AVERAGE(P34:P35)</f>
        <v>211</v>
      </c>
      <c r="Q36" s="48">
        <f>AVERAGE(Q34:Q35)</f>
        <v>30</v>
      </c>
      <c r="R36" s="48">
        <f>AVERAGE(R34:R35)</f>
        <v>217.5</v>
      </c>
      <c r="S36" s="48">
        <f>AVERAGE(S34:S35)</f>
        <v>16</v>
      </c>
      <c r="U36" s="48">
        <f>AVERAGE(U34:U35)</f>
        <v>20.5</v>
      </c>
      <c r="Z36" s="48">
        <f>AVERAGE(Z34:Z35)</f>
        <v>640</v>
      </c>
      <c r="AA36" s="48">
        <f>AVERAGE(AA34:AA35)</f>
        <v>36.5</v>
      </c>
      <c r="AB36" s="48">
        <f>AVERAGE(AB34:AB35)</f>
        <v>74.5</v>
      </c>
      <c r="AC36" s="48">
        <f>AVERAGE(AC34:AC35)</f>
        <v>34</v>
      </c>
      <c r="AH36" s="48">
        <f>AVERAGE(AH34:AH35)</f>
        <v>46.5</v>
      </c>
      <c r="AJ36" s="48">
        <f>AVERAGE(AJ34:AJ35)</f>
        <v>11.5</v>
      </c>
    </row>
    <row r="37" spans="1:44" s="17" customFormat="1" x14ac:dyDescent="0.35">
      <c r="A37" s="44" t="s">
        <v>35</v>
      </c>
      <c r="B37" s="48">
        <f t="shared" ref="B37:K37" si="11">STDEV(B34:B35)</f>
        <v>297.69195487953652</v>
      </c>
      <c r="C37" s="48">
        <f t="shared" si="11"/>
        <v>4.2426406871192848</v>
      </c>
      <c r="D37" s="48">
        <f t="shared" si="11"/>
        <v>0.70710678118654757</v>
      </c>
      <c r="E37" s="48">
        <f t="shared" si="11"/>
        <v>2.1213203435596424</v>
      </c>
      <c r="F37" s="48">
        <f t="shared" si="11"/>
        <v>0.70710678118654757</v>
      </c>
      <c r="G37" s="48">
        <f t="shared" si="11"/>
        <v>1.4142135623730951</v>
      </c>
      <c r="H37" s="48">
        <f t="shared" si="11"/>
        <v>0.70710678118654757</v>
      </c>
      <c r="I37" s="48">
        <f t="shared" si="11"/>
        <v>0</v>
      </c>
      <c r="J37" s="48">
        <f t="shared" si="11"/>
        <v>1.4142135623730951</v>
      </c>
      <c r="K37" s="48">
        <f t="shared" si="11"/>
        <v>0</v>
      </c>
      <c r="M37" s="48">
        <f>STDEV(M34:M35)</f>
        <v>0.70710678118654757</v>
      </c>
      <c r="O37" s="48">
        <f>STDEV(O34:O35)</f>
        <v>1.4142135623730951</v>
      </c>
      <c r="P37" s="48">
        <f>STDEV(P34:P35)</f>
        <v>0</v>
      </c>
      <c r="Q37" s="48">
        <f>STDEV(Q34:Q35)</f>
        <v>0</v>
      </c>
      <c r="R37" s="48">
        <f>STDEV(R34:R35)</f>
        <v>2.1213203435596424</v>
      </c>
      <c r="S37" s="48">
        <f>STDEV(S34:S35)</f>
        <v>0</v>
      </c>
      <c r="U37" s="48">
        <f>STDEV(U34:U35)</f>
        <v>0.70710678118654757</v>
      </c>
      <c r="Z37" s="48">
        <f>STDEV(Z34:Z35)</f>
        <v>1.4142135623730951</v>
      </c>
      <c r="AA37" s="48">
        <f>STDEV(AA34:AA35)</f>
        <v>6.3639610306789276</v>
      </c>
      <c r="AB37" s="48">
        <f>STDEV(AB34:AB35)</f>
        <v>3.5355339059327378</v>
      </c>
      <c r="AC37" s="48">
        <f>STDEV(AC34:AC35)</f>
        <v>4.2426406871192848</v>
      </c>
      <c r="AH37" s="48">
        <f>STDEV(AH34:AH35)</f>
        <v>0.70710678118654757</v>
      </c>
      <c r="AJ37" s="48">
        <f>STDEV(AJ34:AJ35)</f>
        <v>0.70710678118654757</v>
      </c>
    </row>
    <row r="38" spans="1:44" s="18" customFormat="1" ht="14.5" x14ac:dyDescent="0.35">
      <c r="A38" s="19" t="s">
        <v>36</v>
      </c>
      <c r="B38" s="18">
        <v>770</v>
      </c>
      <c r="C38" s="18">
        <v>51</v>
      </c>
      <c r="D38" s="18">
        <v>11</v>
      </c>
      <c r="E38" s="18">
        <v>131</v>
      </c>
      <c r="F38" s="18">
        <v>68</v>
      </c>
      <c r="G38" s="18">
        <v>29</v>
      </c>
      <c r="H38" s="18">
        <v>27</v>
      </c>
      <c r="I38" s="18">
        <v>29</v>
      </c>
      <c r="J38" s="18">
        <v>103</v>
      </c>
      <c r="K38" s="18">
        <v>15</v>
      </c>
      <c r="L38" s="18" t="s">
        <v>34</v>
      </c>
      <c r="M38" s="18">
        <v>12</v>
      </c>
      <c r="N38" s="18">
        <v>1</v>
      </c>
      <c r="O38" s="18">
        <v>112</v>
      </c>
      <c r="P38" s="18">
        <v>174</v>
      </c>
      <c r="Q38" s="18">
        <v>26</v>
      </c>
      <c r="R38" s="18">
        <v>160</v>
      </c>
      <c r="S38" s="18">
        <v>11</v>
      </c>
      <c r="T38" s="18">
        <v>1</v>
      </c>
      <c r="W38" s="18">
        <v>4</v>
      </c>
      <c r="X38" s="18">
        <v>3</v>
      </c>
      <c r="Y38" s="18">
        <v>8</v>
      </c>
      <c r="Z38" s="18">
        <v>570</v>
      </c>
      <c r="AA38" s="18">
        <v>30</v>
      </c>
      <c r="AB38" s="18">
        <v>62</v>
      </c>
      <c r="AC38" s="18">
        <v>26</v>
      </c>
      <c r="AD38" s="18">
        <v>2</v>
      </c>
      <c r="AE38" s="18">
        <v>5</v>
      </c>
      <c r="AF38" s="18">
        <v>1</v>
      </c>
      <c r="AG38" s="18">
        <v>1</v>
      </c>
      <c r="AH38" s="18">
        <v>31</v>
      </c>
      <c r="AJ38" s="18">
        <v>10</v>
      </c>
      <c r="AK38" s="18">
        <v>3</v>
      </c>
    </row>
    <row r="40" spans="1:44" s="20" customFormat="1" x14ac:dyDescent="0.35">
      <c r="A40" s="30" t="s">
        <v>62</v>
      </c>
    </row>
    <row r="41" spans="1:44" s="21" customFormat="1" ht="14.5" x14ac:dyDescent="0.35">
      <c r="A41" s="26" t="s">
        <v>40</v>
      </c>
      <c r="B41" s="28" t="s">
        <v>63</v>
      </c>
      <c r="C41" s="28" t="s">
        <v>64</v>
      </c>
      <c r="D41" s="28" t="s">
        <v>65</v>
      </c>
      <c r="E41" s="28" t="s">
        <v>66</v>
      </c>
      <c r="F41" s="28" t="s">
        <v>67</v>
      </c>
      <c r="G41" s="28" t="s">
        <v>68</v>
      </c>
      <c r="H41" s="28" t="s">
        <v>69</v>
      </c>
      <c r="I41" s="28" t="s">
        <v>70</v>
      </c>
      <c r="J41" s="28" t="s">
        <v>71</v>
      </c>
      <c r="K41" s="28" t="s">
        <v>72</v>
      </c>
      <c r="L41" s="28" t="s">
        <v>73</v>
      </c>
      <c r="M41" s="28" t="s">
        <v>74</v>
      </c>
      <c r="N41" s="28" t="s">
        <v>75</v>
      </c>
      <c r="O41" s="28" t="s">
        <v>76</v>
      </c>
      <c r="P41" s="28" t="s">
        <v>77</v>
      </c>
      <c r="Q41" s="28" t="s">
        <v>78</v>
      </c>
      <c r="R41" s="28" t="s">
        <v>79</v>
      </c>
      <c r="S41" s="28" t="s">
        <v>80</v>
      </c>
      <c r="T41" s="28" t="s">
        <v>81</v>
      </c>
      <c r="U41" s="28" t="s">
        <v>82</v>
      </c>
      <c r="V41" s="28" t="s">
        <v>83</v>
      </c>
      <c r="W41" s="28" t="s">
        <v>84</v>
      </c>
      <c r="X41" s="28" t="s">
        <v>85</v>
      </c>
      <c r="Y41" s="28" t="s">
        <v>86</v>
      </c>
      <c r="Z41" s="28" t="s">
        <v>87</v>
      </c>
      <c r="AA41" s="28" t="s">
        <v>88</v>
      </c>
      <c r="AB41" s="28" t="s">
        <v>89</v>
      </c>
      <c r="AC41" s="28" t="s">
        <v>90</v>
      </c>
      <c r="AD41" s="28" t="s">
        <v>91</v>
      </c>
      <c r="AE41" s="28" t="s">
        <v>92</v>
      </c>
      <c r="AF41" s="28" t="s">
        <v>93</v>
      </c>
      <c r="AG41" s="28" t="s">
        <v>94</v>
      </c>
      <c r="AH41" s="28" t="s">
        <v>95</v>
      </c>
      <c r="AI41" s="28" t="s">
        <v>96</v>
      </c>
      <c r="AJ41" s="28" t="s">
        <v>97</v>
      </c>
      <c r="AK41" s="28" t="s">
        <v>98</v>
      </c>
      <c r="AL41" s="28" t="s">
        <v>99</v>
      </c>
      <c r="AM41" s="28" t="s">
        <v>100</v>
      </c>
      <c r="AN41" s="28" t="s">
        <v>101</v>
      </c>
      <c r="AO41" s="28" t="s">
        <v>102</v>
      </c>
      <c r="AP41" s="28" t="s">
        <v>103</v>
      </c>
      <c r="AQ41" s="28" t="s">
        <v>104</v>
      </c>
      <c r="AR41" s="28" t="s">
        <v>105</v>
      </c>
    </row>
    <row r="42" spans="1:44" s="22" customFormat="1" ht="13" x14ac:dyDescent="0.3">
      <c r="A42" s="28"/>
      <c r="B42" s="28" t="s">
        <v>106</v>
      </c>
      <c r="C42" s="28" t="s">
        <v>106</v>
      </c>
      <c r="D42" s="28" t="s">
        <v>106</v>
      </c>
      <c r="E42" s="28" t="s">
        <v>106</v>
      </c>
      <c r="F42" s="28" t="s">
        <v>106</v>
      </c>
      <c r="G42" s="28" t="s">
        <v>106</v>
      </c>
      <c r="H42" s="28" t="s">
        <v>106</v>
      </c>
      <c r="I42" s="28" t="s">
        <v>106</v>
      </c>
      <c r="J42" s="28" t="s">
        <v>106</v>
      </c>
      <c r="K42" s="28" t="s">
        <v>106</v>
      </c>
      <c r="L42" s="28" t="s">
        <v>106</v>
      </c>
      <c r="M42" s="28" t="s">
        <v>106</v>
      </c>
      <c r="N42" s="28" t="s">
        <v>106</v>
      </c>
      <c r="O42" s="28" t="s">
        <v>106</v>
      </c>
      <c r="P42" s="28" t="s">
        <v>106</v>
      </c>
      <c r="Q42" s="28" t="s">
        <v>106</v>
      </c>
      <c r="R42" s="28" t="s">
        <v>106</v>
      </c>
      <c r="S42" s="28" t="s">
        <v>106</v>
      </c>
      <c r="T42" s="28" t="s">
        <v>106</v>
      </c>
      <c r="U42" s="28" t="s">
        <v>106</v>
      </c>
      <c r="V42" s="28" t="s">
        <v>106</v>
      </c>
      <c r="W42" s="28" t="s">
        <v>106</v>
      </c>
      <c r="X42" s="28" t="s">
        <v>106</v>
      </c>
      <c r="Y42" s="28" t="s">
        <v>106</v>
      </c>
      <c r="Z42" s="28" t="s">
        <v>106</v>
      </c>
      <c r="AA42" s="28" t="s">
        <v>106</v>
      </c>
      <c r="AB42" s="28" t="s">
        <v>106</v>
      </c>
      <c r="AC42" s="28" t="s">
        <v>106</v>
      </c>
      <c r="AD42" s="28" t="s">
        <v>106</v>
      </c>
      <c r="AE42" s="28" t="s">
        <v>106</v>
      </c>
      <c r="AF42" s="28" t="s">
        <v>106</v>
      </c>
      <c r="AG42" s="28" t="s">
        <v>106</v>
      </c>
      <c r="AH42" s="28" t="s">
        <v>106</v>
      </c>
      <c r="AI42" s="28" t="s">
        <v>106</v>
      </c>
      <c r="AJ42" s="28" t="s">
        <v>106</v>
      </c>
      <c r="AK42" s="28" t="s">
        <v>106</v>
      </c>
      <c r="AL42" s="28" t="s">
        <v>106</v>
      </c>
      <c r="AM42" s="28" t="s">
        <v>106</v>
      </c>
      <c r="AN42" s="28" t="s">
        <v>106</v>
      </c>
      <c r="AO42" s="28" t="s">
        <v>106</v>
      </c>
      <c r="AP42" s="28" t="s">
        <v>106</v>
      </c>
      <c r="AQ42" s="28" t="s">
        <v>106</v>
      </c>
      <c r="AR42" s="28" t="s">
        <v>106</v>
      </c>
    </row>
    <row r="43" spans="1:44" s="21" customFormat="1" x14ac:dyDescent="0.35">
      <c r="A43" s="22" t="s">
        <v>30</v>
      </c>
      <c r="B43" s="87">
        <v>1</v>
      </c>
      <c r="C43" s="87">
        <v>4.2</v>
      </c>
      <c r="D43" s="87">
        <v>161</v>
      </c>
      <c r="E43" s="87">
        <v>259</v>
      </c>
      <c r="F43" s="87">
        <v>46.3</v>
      </c>
      <c r="G43" s="87">
        <v>167</v>
      </c>
      <c r="H43" s="87">
        <v>51.5</v>
      </c>
      <c r="I43" s="87">
        <v>108</v>
      </c>
      <c r="J43" s="87">
        <v>19.600000000000001</v>
      </c>
      <c r="K43" s="87">
        <v>1.4</v>
      </c>
      <c r="L43" s="87">
        <v>1.1000000000000001</v>
      </c>
      <c r="M43" s="87">
        <v>22.3</v>
      </c>
      <c r="N43" s="87">
        <v>331</v>
      </c>
      <c r="O43" s="87">
        <v>18.2</v>
      </c>
      <c r="P43" s="87">
        <v>128</v>
      </c>
      <c r="Q43" s="87">
        <v>17.5</v>
      </c>
      <c r="R43" s="87">
        <v>1.9</v>
      </c>
      <c r="S43" s="87">
        <v>1.1000000000000001</v>
      </c>
      <c r="T43" s="87" t="s">
        <v>107</v>
      </c>
      <c r="U43" s="87">
        <v>1.7</v>
      </c>
      <c r="V43" s="87" t="s">
        <v>107</v>
      </c>
      <c r="W43" s="87">
        <v>0.8</v>
      </c>
      <c r="X43" s="87">
        <v>208</v>
      </c>
      <c r="Y43" s="87">
        <v>14.7</v>
      </c>
      <c r="Z43" s="87">
        <v>31</v>
      </c>
      <c r="AA43" s="87">
        <v>4</v>
      </c>
      <c r="AB43" s="87">
        <v>17.600000000000001</v>
      </c>
      <c r="AC43" s="87">
        <v>4.7</v>
      </c>
      <c r="AD43" s="87">
        <v>1.6</v>
      </c>
      <c r="AE43" s="87">
        <v>0.7</v>
      </c>
      <c r="AF43" s="87">
        <v>4.7</v>
      </c>
      <c r="AG43" s="87">
        <v>4.0999999999999996</v>
      </c>
      <c r="AH43" s="87">
        <v>0.8</v>
      </c>
      <c r="AI43" s="87">
        <v>2</v>
      </c>
      <c r="AJ43" s="87">
        <v>1.6</v>
      </c>
      <c r="AK43" s="87" t="s">
        <v>107</v>
      </c>
      <c r="AL43" s="87">
        <v>3.3</v>
      </c>
      <c r="AM43" s="87">
        <v>2.7</v>
      </c>
      <c r="AN43" s="87">
        <v>1.4</v>
      </c>
      <c r="AO43" s="87">
        <v>3.5</v>
      </c>
      <c r="AP43" s="87" t="s">
        <v>107</v>
      </c>
      <c r="AQ43" s="87">
        <v>1.9</v>
      </c>
      <c r="AR43" s="87" t="s">
        <v>107</v>
      </c>
    </row>
    <row r="44" spans="1:44" s="21" customFormat="1" x14ac:dyDescent="0.35">
      <c r="A44" s="22" t="s">
        <v>30</v>
      </c>
      <c r="B44" s="87">
        <v>0.9</v>
      </c>
      <c r="C44" s="87">
        <v>4.9000000000000004</v>
      </c>
      <c r="D44" s="87">
        <v>158</v>
      </c>
      <c r="E44" s="87">
        <v>258</v>
      </c>
      <c r="F44" s="87">
        <v>46.5</v>
      </c>
      <c r="G44" s="87">
        <v>162</v>
      </c>
      <c r="H44" s="87">
        <v>50.2</v>
      </c>
      <c r="I44" s="87">
        <v>113</v>
      </c>
      <c r="J44" s="87">
        <v>19.600000000000001</v>
      </c>
      <c r="K44" s="87">
        <v>1.4</v>
      </c>
      <c r="L44" s="87">
        <v>1.4</v>
      </c>
      <c r="M44" s="87">
        <v>21.8</v>
      </c>
      <c r="N44" s="87">
        <v>337</v>
      </c>
      <c r="O44" s="87">
        <v>17.600000000000001</v>
      </c>
      <c r="P44" s="87">
        <v>128</v>
      </c>
      <c r="Q44" s="87">
        <v>18</v>
      </c>
      <c r="R44" s="87">
        <v>1.8</v>
      </c>
      <c r="S44" s="87" t="s">
        <v>107</v>
      </c>
      <c r="T44" s="87" t="s">
        <v>107</v>
      </c>
      <c r="U44" s="87">
        <v>1.5</v>
      </c>
      <c r="V44" s="87" t="s">
        <v>107</v>
      </c>
      <c r="W44" s="87">
        <v>0.8</v>
      </c>
      <c r="X44" s="87">
        <v>210</v>
      </c>
      <c r="Y44" s="87">
        <v>14.9</v>
      </c>
      <c r="Z44" s="87">
        <v>31</v>
      </c>
      <c r="AA44" s="87">
        <v>3.9</v>
      </c>
      <c r="AB44" s="87">
        <v>16.899999999999999</v>
      </c>
      <c r="AC44" s="87">
        <v>4.3</v>
      </c>
      <c r="AD44" s="87">
        <v>1.5</v>
      </c>
      <c r="AE44" s="87">
        <v>0.7</v>
      </c>
      <c r="AF44" s="87">
        <v>4.7</v>
      </c>
      <c r="AG44" s="87">
        <v>3.9</v>
      </c>
      <c r="AH44" s="87">
        <v>0.8</v>
      </c>
      <c r="AI44" s="87">
        <v>2.1</v>
      </c>
      <c r="AJ44" s="87">
        <v>1.6</v>
      </c>
      <c r="AK44" s="87" t="s">
        <v>107</v>
      </c>
      <c r="AL44" s="87">
        <v>3.3</v>
      </c>
      <c r="AM44" s="87">
        <v>2.6</v>
      </c>
      <c r="AN44" s="87">
        <v>1.5</v>
      </c>
      <c r="AO44" s="87">
        <v>3.5</v>
      </c>
      <c r="AP44" s="87" t="s">
        <v>107</v>
      </c>
      <c r="AQ44" s="87">
        <v>2.1</v>
      </c>
      <c r="AR44" s="87" t="s">
        <v>107</v>
      </c>
    </row>
    <row r="45" spans="1:44" s="21" customFormat="1" x14ac:dyDescent="0.35">
      <c r="A45" s="22" t="s">
        <v>30</v>
      </c>
      <c r="B45" s="87">
        <v>1</v>
      </c>
      <c r="C45" s="87">
        <v>5.9</v>
      </c>
      <c r="D45" s="87">
        <v>159</v>
      </c>
      <c r="E45" s="87">
        <v>257</v>
      </c>
      <c r="F45" s="87">
        <v>46</v>
      </c>
      <c r="G45" s="87">
        <v>161</v>
      </c>
      <c r="H45" s="87">
        <v>49.9</v>
      </c>
      <c r="I45" s="87">
        <v>106</v>
      </c>
      <c r="J45" s="87">
        <v>19.2</v>
      </c>
      <c r="K45" s="87">
        <v>1.3</v>
      </c>
      <c r="L45" s="87">
        <v>1.6</v>
      </c>
      <c r="M45" s="87">
        <v>22.6</v>
      </c>
      <c r="N45" s="87">
        <v>341</v>
      </c>
      <c r="O45" s="87">
        <v>18.3</v>
      </c>
      <c r="P45" s="87">
        <v>126</v>
      </c>
      <c r="Q45" s="87">
        <v>17.399999999999999</v>
      </c>
      <c r="R45" s="87">
        <v>1.7</v>
      </c>
      <c r="S45" s="87" t="s">
        <v>107</v>
      </c>
      <c r="T45" s="87" t="s">
        <v>107</v>
      </c>
      <c r="U45" s="87">
        <v>1.9</v>
      </c>
      <c r="V45" s="87" t="s">
        <v>107</v>
      </c>
      <c r="W45" s="87">
        <v>0.8</v>
      </c>
      <c r="X45" s="87">
        <v>209</v>
      </c>
      <c r="Y45" s="87">
        <v>14.6</v>
      </c>
      <c r="Z45" s="87">
        <v>30.7</v>
      </c>
      <c r="AA45" s="87">
        <v>4</v>
      </c>
      <c r="AB45" s="87">
        <v>17.3</v>
      </c>
      <c r="AC45" s="87">
        <v>4.2</v>
      </c>
      <c r="AD45" s="87">
        <v>1.5</v>
      </c>
      <c r="AE45" s="87" t="s">
        <v>107</v>
      </c>
      <c r="AF45" s="87">
        <v>4.5</v>
      </c>
      <c r="AG45" s="87">
        <v>4.3</v>
      </c>
      <c r="AH45" s="87">
        <v>0.8</v>
      </c>
      <c r="AI45" s="87">
        <v>1.9</v>
      </c>
      <c r="AJ45" s="87">
        <v>1.6</v>
      </c>
      <c r="AK45" s="87" t="s">
        <v>107</v>
      </c>
      <c r="AL45" s="87">
        <v>3.3</v>
      </c>
      <c r="AM45" s="87">
        <v>2.6</v>
      </c>
      <c r="AN45" s="87">
        <v>1.3</v>
      </c>
      <c r="AO45" s="87">
        <v>3.4</v>
      </c>
      <c r="AP45" s="87" t="s">
        <v>107</v>
      </c>
      <c r="AQ45" s="87">
        <v>2</v>
      </c>
      <c r="AR45" s="87" t="s">
        <v>107</v>
      </c>
    </row>
    <row r="46" spans="1:44" s="21" customFormat="1" x14ac:dyDescent="0.35">
      <c r="A46" s="22" t="s">
        <v>30</v>
      </c>
      <c r="B46" s="87">
        <v>1.2</v>
      </c>
      <c r="C46" s="87">
        <v>4.5999999999999996</v>
      </c>
      <c r="D46" s="87">
        <v>159</v>
      </c>
      <c r="E46" s="87">
        <v>255</v>
      </c>
      <c r="F46" s="87">
        <v>44.8</v>
      </c>
      <c r="G46" s="87">
        <v>162</v>
      </c>
      <c r="H46" s="87">
        <v>49.9</v>
      </c>
      <c r="I46" s="87">
        <v>105</v>
      </c>
      <c r="J46" s="87">
        <v>18.899999999999999</v>
      </c>
      <c r="K46" s="87">
        <v>1.6</v>
      </c>
      <c r="L46" s="87">
        <v>1.2</v>
      </c>
      <c r="M46" s="87">
        <v>22.5</v>
      </c>
      <c r="N46" s="87">
        <v>336</v>
      </c>
      <c r="O46" s="87">
        <v>17.899999999999999</v>
      </c>
      <c r="P46" s="87">
        <v>127</v>
      </c>
      <c r="Q46" s="87">
        <v>17.5</v>
      </c>
      <c r="R46" s="87">
        <v>1.7</v>
      </c>
      <c r="S46" s="87" t="s">
        <v>107</v>
      </c>
      <c r="T46" s="87" t="s">
        <v>107</v>
      </c>
      <c r="U46" s="87">
        <v>1.7</v>
      </c>
      <c r="V46" s="87" t="s">
        <v>107</v>
      </c>
      <c r="W46" s="87">
        <v>0.8</v>
      </c>
      <c r="X46" s="87">
        <v>209</v>
      </c>
      <c r="Y46" s="87">
        <v>14.7</v>
      </c>
      <c r="Z46" s="87">
        <v>30.8</v>
      </c>
      <c r="AA46" s="87">
        <v>3.9</v>
      </c>
      <c r="AB46" s="87">
        <v>17.3</v>
      </c>
      <c r="AC46" s="87">
        <v>4</v>
      </c>
      <c r="AD46" s="87">
        <v>1.5</v>
      </c>
      <c r="AE46" s="87">
        <v>0.8</v>
      </c>
      <c r="AF46" s="87">
        <v>4.5999999999999996</v>
      </c>
      <c r="AG46" s="87">
        <v>4.0999999999999996</v>
      </c>
      <c r="AH46" s="87">
        <v>0.7</v>
      </c>
      <c r="AI46" s="87">
        <v>2</v>
      </c>
      <c r="AJ46" s="87">
        <v>1.5</v>
      </c>
      <c r="AK46" s="87" t="s">
        <v>107</v>
      </c>
      <c r="AL46" s="87">
        <v>3.3</v>
      </c>
      <c r="AM46" s="87">
        <v>2.5</v>
      </c>
      <c r="AN46" s="87">
        <v>1.2</v>
      </c>
      <c r="AO46" s="87">
        <v>3.5</v>
      </c>
      <c r="AP46" s="87" t="s">
        <v>107</v>
      </c>
      <c r="AQ46" s="87">
        <v>1.9</v>
      </c>
      <c r="AR46" s="87" t="s">
        <v>107</v>
      </c>
    </row>
    <row r="47" spans="1:44" s="21" customFormat="1" x14ac:dyDescent="0.35">
      <c r="A47" s="22" t="s">
        <v>30</v>
      </c>
      <c r="B47" s="87">
        <v>1.2</v>
      </c>
      <c r="C47" s="87">
        <v>4.9000000000000004</v>
      </c>
      <c r="D47" s="87">
        <v>157</v>
      </c>
      <c r="E47" s="87">
        <v>252</v>
      </c>
      <c r="F47" s="87">
        <v>44.8</v>
      </c>
      <c r="G47" s="87">
        <v>161</v>
      </c>
      <c r="H47" s="87">
        <v>49.9</v>
      </c>
      <c r="I47" s="87">
        <v>101</v>
      </c>
      <c r="J47" s="87">
        <v>18.600000000000001</v>
      </c>
      <c r="K47" s="87">
        <v>1.5</v>
      </c>
      <c r="L47" s="87">
        <v>1.2</v>
      </c>
      <c r="M47" s="87">
        <v>20.9</v>
      </c>
      <c r="N47" s="87">
        <v>332</v>
      </c>
      <c r="O47" s="87">
        <v>17.899999999999999</v>
      </c>
      <c r="P47" s="87">
        <v>124</v>
      </c>
      <c r="Q47" s="87">
        <v>17.399999999999999</v>
      </c>
      <c r="R47" s="87">
        <v>1.7</v>
      </c>
      <c r="S47" s="87" t="s">
        <v>107</v>
      </c>
      <c r="T47" s="87" t="s">
        <v>107</v>
      </c>
      <c r="U47" s="87">
        <v>1.8</v>
      </c>
      <c r="V47" s="87" t="s">
        <v>107</v>
      </c>
      <c r="W47" s="87">
        <v>0.8</v>
      </c>
      <c r="X47" s="87">
        <v>205</v>
      </c>
      <c r="Y47" s="87">
        <v>14.3</v>
      </c>
      <c r="Z47" s="87">
        <v>30.3</v>
      </c>
      <c r="AA47" s="87">
        <v>3.9</v>
      </c>
      <c r="AB47" s="87">
        <v>17.2</v>
      </c>
      <c r="AC47" s="87">
        <v>4.0999999999999996</v>
      </c>
      <c r="AD47" s="87">
        <v>1.6</v>
      </c>
      <c r="AE47" s="87">
        <v>0.7</v>
      </c>
      <c r="AF47" s="87">
        <v>4.5999999999999996</v>
      </c>
      <c r="AG47" s="87">
        <v>4</v>
      </c>
      <c r="AH47" s="87">
        <v>0.8</v>
      </c>
      <c r="AI47" s="87">
        <v>1.8</v>
      </c>
      <c r="AJ47" s="87">
        <v>1.6</v>
      </c>
      <c r="AK47" s="87" t="s">
        <v>107</v>
      </c>
      <c r="AL47" s="87">
        <v>3.2</v>
      </c>
      <c r="AM47" s="87">
        <v>2.6</v>
      </c>
      <c r="AN47" s="87">
        <v>1.2</v>
      </c>
      <c r="AO47" s="87">
        <v>3.5</v>
      </c>
      <c r="AP47" s="87" t="s">
        <v>107</v>
      </c>
      <c r="AQ47" s="87">
        <v>2</v>
      </c>
      <c r="AR47" s="87" t="s">
        <v>107</v>
      </c>
    </row>
    <row r="48" spans="1:44" s="21" customFormat="1" x14ac:dyDescent="0.35">
      <c r="A48" s="22" t="s">
        <v>30</v>
      </c>
      <c r="B48" s="87">
        <v>1</v>
      </c>
      <c r="C48" s="87">
        <v>5</v>
      </c>
      <c r="D48" s="87">
        <v>157</v>
      </c>
      <c r="E48" s="87">
        <v>254</v>
      </c>
      <c r="F48" s="87">
        <v>45.2</v>
      </c>
      <c r="G48" s="87">
        <v>161</v>
      </c>
      <c r="H48" s="87">
        <v>51</v>
      </c>
      <c r="I48" s="87">
        <v>105</v>
      </c>
      <c r="J48" s="87">
        <v>19.399999999999999</v>
      </c>
      <c r="K48" s="87">
        <v>1.4</v>
      </c>
      <c r="L48" s="87">
        <v>1.2</v>
      </c>
      <c r="M48" s="87">
        <v>22</v>
      </c>
      <c r="N48" s="87">
        <v>330</v>
      </c>
      <c r="O48" s="87">
        <v>17.5</v>
      </c>
      <c r="P48" s="87">
        <v>124</v>
      </c>
      <c r="Q48" s="87">
        <v>17.3</v>
      </c>
      <c r="R48" s="87">
        <v>1.5</v>
      </c>
      <c r="S48" s="87" t="s">
        <v>107</v>
      </c>
      <c r="T48" s="87" t="s">
        <v>107</v>
      </c>
      <c r="U48" s="87">
        <v>1.5</v>
      </c>
      <c r="V48" s="87" t="s">
        <v>107</v>
      </c>
      <c r="W48" s="87">
        <v>0.8</v>
      </c>
      <c r="X48" s="87">
        <v>202</v>
      </c>
      <c r="Y48" s="87">
        <v>15</v>
      </c>
      <c r="Z48" s="87">
        <v>30.3</v>
      </c>
      <c r="AA48" s="87">
        <v>3.8</v>
      </c>
      <c r="AB48" s="87">
        <v>17.2</v>
      </c>
      <c r="AC48" s="87">
        <v>3.9</v>
      </c>
      <c r="AD48" s="87">
        <v>1.5</v>
      </c>
      <c r="AE48" s="87" t="s">
        <v>107</v>
      </c>
      <c r="AF48" s="87">
        <v>4.5999999999999996</v>
      </c>
      <c r="AG48" s="87">
        <v>4.2</v>
      </c>
      <c r="AH48" s="87">
        <v>0.7</v>
      </c>
      <c r="AI48" s="87">
        <v>1.9</v>
      </c>
      <c r="AJ48" s="87">
        <v>1.5</v>
      </c>
      <c r="AK48" s="87" t="s">
        <v>107</v>
      </c>
      <c r="AL48" s="87">
        <v>3.2</v>
      </c>
      <c r="AM48" s="87">
        <v>2.6</v>
      </c>
      <c r="AN48" s="87">
        <v>1.4</v>
      </c>
      <c r="AO48" s="87">
        <v>3.3</v>
      </c>
      <c r="AP48" s="87" t="s">
        <v>107</v>
      </c>
      <c r="AQ48" s="87">
        <v>2</v>
      </c>
      <c r="AR48" s="87" t="s">
        <v>107</v>
      </c>
    </row>
    <row r="49" spans="1:44" s="21" customFormat="1" x14ac:dyDescent="0.35">
      <c r="A49" s="22" t="s">
        <v>30</v>
      </c>
      <c r="B49" s="87">
        <v>1</v>
      </c>
      <c r="C49" s="87">
        <v>5.4</v>
      </c>
      <c r="D49" s="87">
        <v>159</v>
      </c>
      <c r="E49" s="87">
        <v>256</v>
      </c>
      <c r="F49" s="87">
        <v>45.3</v>
      </c>
      <c r="G49" s="87">
        <v>165</v>
      </c>
      <c r="H49" s="87">
        <v>50.9</v>
      </c>
      <c r="I49" s="87">
        <v>108</v>
      </c>
      <c r="J49" s="87">
        <v>19.3</v>
      </c>
      <c r="K49" s="87">
        <v>1.4</v>
      </c>
      <c r="L49" s="87">
        <v>1.2</v>
      </c>
      <c r="M49" s="87">
        <v>22.3</v>
      </c>
      <c r="N49" s="87">
        <v>335</v>
      </c>
      <c r="O49" s="87">
        <v>18.2</v>
      </c>
      <c r="P49" s="87">
        <v>124</v>
      </c>
      <c r="Q49" s="87">
        <v>17.7</v>
      </c>
      <c r="R49" s="87">
        <v>1.4</v>
      </c>
      <c r="S49" s="87" t="s">
        <v>107</v>
      </c>
      <c r="T49" s="87" t="s">
        <v>107</v>
      </c>
      <c r="U49" s="87">
        <v>2</v>
      </c>
      <c r="V49" s="87" t="s">
        <v>107</v>
      </c>
      <c r="W49" s="87">
        <v>0.8</v>
      </c>
      <c r="X49" s="87">
        <v>203</v>
      </c>
      <c r="Y49" s="87">
        <v>14.4</v>
      </c>
      <c r="Z49" s="87">
        <v>30.4</v>
      </c>
      <c r="AA49" s="87">
        <v>4</v>
      </c>
      <c r="AB49" s="87">
        <v>17.399999999999999</v>
      </c>
      <c r="AC49" s="87">
        <v>4.3</v>
      </c>
      <c r="AD49" s="87">
        <v>1.6</v>
      </c>
      <c r="AE49" s="87">
        <v>0.7</v>
      </c>
      <c r="AF49" s="87">
        <v>4.5999999999999996</v>
      </c>
      <c r="AG49" s="87">
        <v>4</v>
      </c>
      <c r="AH49" s="87">
        <v>0.8</v>
      </c>
      <c r="AI49" s="87">
        <v>2</v>
      </c>
      <c r="AJ49" s="87">
        <v>1.6</v>
      </c>
      <c r="AK49" s="87" t="s">
        <v>107</v>
      </c>
      <c r="AL49" s="87">
        <v>3.3</v>
      </c>
      <c r="AM49" s="87">
        <v>2.6</v>
      </c>
      <c r="AN49" s="87">
        <v>1.6</v>
      </c>
      <c r="AO49" s="87">
        <v>3.5</v>
      </c>
      <c r="AP49" s="87" t="s">
        <v>107</v>
      </c>
      <c r="AQ49" s="87">
        <v>2</v>
      </c>
      <c r="AR49" s="87" t="s">
        <v>107</v>
      </c>
    </row>
    <row r="50" spans="1:44" s="21" customFormat="1" x14ac:dyDescent="0.35">
      <c r="A50" s="22" t="s">
        <v>30</v>
      </c>
      <c r="B50" s="87">
        <v>1.4</v>
      </c>
      <c r="C50" s="87">
        <v>5.4</v>
      </c>
      <c r="D50" s="87">
        <v>158</v>
      </c>
      <c r="E50" s="87">
        <v>254</v>
      </c>
      <c r="F50" s="87">
        <v>45.3</v>
      </c>
      <c r="G50" s="87">
        <v>164</v>
      </c>
      <c r="H50" s="87">
        <v>51.2</v>
      </c>
      <c r="I50" s="87">
        <v>105</v>
      </c>
      <c r="J50" s="87">
        <v>18.399999999999999</v>
      </c>
      <c r="K50" s="87">
        <v>1.3</v>
      </c>
      <c r="L50" s="87">
        <v>1.4</v>
      </c>
      <c r="M50" s="87">
        <v>21.8</v>
      </c>
      <c r="N50" s="87">
        <v>329</v>
      </c>
      <c r="O50" s="87">
        <v>17.600000000000001</v>
      </c>
      <c r="P50" s="87">
        <v>125</v>
      </c>
      <c r="Q50" s="87">
        <v>17.2</v>
      </c>
      <c r="R50" s="87">
        <v>1.6</v>
      </c>
      <c r="S50" s="87" t="s">
        <v>107</v>
      </c>
      <c r="T50" s="87" t="s">
        <v>107</v>
      </c>
      <c r="U50" s="87">
        <v>1.7</v>
      </c>
      <c r="V50" s="87" t="s">
        <v>107</v>
      </c>
      <c r="W50" s="87">
        <v>0.8</v>
      </c>
      <c r="X50" s="87">
        <v>200</v>
      </c>
      <c r="Y50" s="87">
        <v>15</v>
      </c>
      <c r="Z50" s="87">
        <v>30.2</v>
      </c>
      <c r="AA50" s="87">
        <v>3.9</v>
      </c>
      <c r="AB50" s="87">
        <v>16.899999999999999</v>
      </c>
      <c r="AC50" s="87">
        <v>4</v>
      </c>
      <c r="AD50" s="87">
        <v>1.5</v>
      </c>
      <c r="AE50" s="87">
        <v>0.7</v>
      </c>
      <c r="AF50" s="87">
        <v>4.5</v>
      </c>
      <c r="AG50" s="87">
        <v>4.3</v>
      </c>
      <c r="AH50" s="87">
        <v>0.7</v>
      </c>
      <c r="AI50" s="87">
        <v>1.9</v>
      </c>
      <c r="AJ50" s="87">
        <v>1.5</v>
      </c>
      <c r="AK50" s="87" t="s">
        <v>107</v>
      </c>
      <c r="AL50" s="87">
        <v>3.2</v>
      </c>
      <c r="AM50" s="87">
        <v>2.6</v>
      </c>
      <c r="AN50" s="87">
        <v>1.4</v>
      </c>
      <c r="AO50" s="87">
        <v>3.4</v>
      </c>
      <c r="AP50" s="87" t="s">
        <v>107</v>
      </c>
      <c r="AQ50" s="87">
        <v>2</v>
      </c>
      <c r="AR50" s="87" t="s">
        <v>107</v>
      </c>
    </row>
    <row r="51" spans="1:44" s="21" customFormat="1" x14ac:dyDescent="0.35">
      <c r="A51" s="22" t="s">
        <v>30</v>
      </c>
      <c r="B51" s="87">
        <v>1.1000000000000001</v>
      </c>
      <c r="C51" s="87">
        <v>6</v>
      </c>
      <c r="D51" s="87">
        <v>158</v>
      </c>
      <c r="E51" s="87">
        <v>252</v>
      </c>
      <c r="F51" s="87">
        <v>45.4</v>
      </c>
      <c r="G51" s="87">
        <v>161</v>
      </c>
      <c r="H51" s="87">
        <v>49.8</v>
      </c>
      <c r="I51" s="87">
        <v>105</v>
      </c>
      <c r="J51" s="87">
        <v>18.600000000000001</v>
      </c>
      <c r="K51" s="87">
        <v>1.5</v>
      </c>
      <c r="L51" s="87">
        <v>1.3</v>
      </c>
      <c r="M51" s="87">
        <v>20.8</v>
      </c>
      <c r="N51" s="87">
        <v>333</v>
      </c>
      <c r="O51" s="87">
        <v>17.899999999999999</v>
      </c>
      <c r="P51" s="87">
        <v>127</v>
      </c>
      <c r="Q51" s="87">
        <v>17.5</v>
      </c>
      <c r="R51" s="87">
        <v>1.6</v>
      </c>
      <c r="S51" s="87" t="s">
        <v>107</v>
      </c>
      <c r="T51" s="87" t="s">
        <v>107</v>
      </c>
      <c r="U51" s="87">
        <v>1.9</v>
      </c>
      <c r="V51" s="87" t="s">
        <v>107</v>
      </c>
      <c r="W51" s="87">
        <v>0.7</v>
      </c>
      <c r="X51" s="87">
        <v>212</v>
      </c>
      <c r="Y51" s="87">
        <v>14.8</v>
      </c>
      <c r="Z51" s="87">
        <v>30.4</v>
      </c>
      <c r="AA51" s="87">
        <v>3.9</v>
      </c>
      <c r="AB51" s="87">
        <v>16.8</v>
      </c>
      <c r="AC51" s="87">
        <v>3.9</v>
      </c>
      <c r="AD51" s="87">
        <v>1.4</v>
      </c>
      <c r="AE51" s="87">
        <v>0.7</v>
      </c>
      <c r="AF51" s="87">
        <v>4.5</v>
      </c>
      <c r="AG51" s="87">
        <v>4.2</v>
      </c>
      <c r="AH51" s="87">
        <v>0.8</v>
      </c>
      <c r="AI51" s="87">
        <v>1.9</v>
      </c>
      <c r="AJ51" s="87">
        <v>1.5</v>
      </c>
      <c r="AK51" s="87" t="s">
        <v>107</v>
      </c>
      <c r="AL51" s="87">
        <v>3.1</v>
      </c>
      <c r="AM51" s="87">
        <v>2.7</v>
      </c>
      <c r="AN51" s="87">
        <v>1.3</v>
      </c>
      <c r="AO51" s="87">
        <v>3.5</v>
      </c>
      <c r="AP51" s="87" t="s">
        <v>107</v>
      </c>
      <c r="AQ51" s="87">
        <v>2</v>
      </c>
      <c r="AR51" s="87" t="s">
        <v>107</v>
      </c>
    </row>
    <row r="52" spans="1:44" s="21" customFormat="1" x14ac:dyDescent="0.35">
      <c r="A52" s="22" t="s">
        <v>30</v>
      </c>
      <c r="B52" s="87">
        <v>1.2</v>
      </c>
      <c r="C52" s="87">
        <v>6</v>
      </c>
      <c r="D52" s="87">
        <v>160</v>
      </c>
      <c r="E52" s="87">
        <v>257</v>
      </c>
      <c r="F52" s="87">
        <v>46.5</v>
      </c>
      <c r="G52" s="87">
        <v>166</v>
      </c>
      <c r="H52" s="87">
        <v>51.2</v>
      </c>
      <c r="I52" s="87">
        <v>108</v>
      </c>
      <c r="J52" s="87">
        <v>18.3</v>
      </c>
      <c r="K52" s="87">
        <v>1.5</v>
      </c>
      <c r="L52" s="87">
        <v>1.4</v>
      </c>
      <c r="M52" s="87">
        <v>21.5</v>
      </c>
      <c r="N52" s="87">
        <v>336</v>
      </c>
      <c r="O52" s="87">
        <v>17.7</v>
      </c>
      <c r="P52" s="87">
        <v>126</v>
      </c>
      <c r="Q52" s="87">
        <v>18.100000000000001</v>
      </c>
      <c r="R52" s="87">
        <v>1.4</v>
      </c>
      <c r="S52" s="87" t="s">
        <v>107</v>
      </c>
      <c r="T52" s="87" t="s">
        <v>107</v>
      </c>
      <c r="U52" s="87">
        <v>1.4</v>
      </c>
      <c r="V52" s="87" t="s">
        <v>107</v>
      </c>
      <c r="W52" s="87">
        <v>0.8</v>
      </c>
      <c r="X52" s="87">
        <v>210</v>
      </c>
      <c r="Y52" s="87">
        <v>14.5</v>
      </c>
      <c r="Z52" s="87">
        <v>30.8</v>
      </c>
      <c r="AA52" s="87">
        <v>3.9</v>
      </c>
      <c r="AB52" s="87">
        <v>16.8</v>
      </c>
      <c r="AC52" s="87">
        <v>4.0999999999999996</v>
      </c>
      <c r="AD52" s="87">
        <v>1.6</v>
      </c>
      <c r="AE52" s="87">
        <v>0.7</v>
      </c>
      <c r="AF52" s="87">
        <v>4.5999999999999996</v>
      </c>
      <c r="AG52" s="87">
        <v>4.0999999999999996</v>
      </c>
      <c r="AH52" s="87">
        <v>0.8</v>
      </c>
      <c r="AI52" s="87">
        <v>2</v>
      </c>
      <c r="AJ52" s="87">
        <v>1.6</v>
      </c>
      <c r="AK52" s="87" t="s">
        <v>107</v>
      </c>
      <c r="AL52" s="87">
        <v>3.2</v>
      </c>
      <c r="AM52" s="87">
        <v>2.6</v>
      </c>
      <c r="AN52" s="87">
        <v>1.5</v>
      </c>
      <c r="AO52" s="87">
        <v>3.5</v>
      </c>
      <c r="AP52" s="87" t="s">
        <v>107</v>
      </c>
      <c r="AQ52" s="87">
        <v>1.9</v>
      </c>
      <c r="AR52" s="87" t="s">
        <v>107</v>
      </c>
    </row>
    <row r="53" spans="1:44" s="21" customFormat="1" x14ac:dyDescent="0.35">
      <c r="A53" s="22" t="s">
        <v>30</v>
      </c>
      <c r="B53" s="87">
        <v>1.5</v>
      </c>
      <c r="C53" s="87">
        <v>6.4</v>
      </c>
      <c r="D53" s="87">
        <v>163</v>
      </c>
      <c r="E53" s="87">
        <v>257</v>
      </c>
      <c r="F53" s="87">
        <v>46.3</v>
      </c>
      <c r="G53" s="87">
        <v>166</v>
      </c>
      <c r="H53" s="87">
        <v>51</v>
      </c>
      <c r="I53" s="87">
        <v>108</v>
      </c>
      <c r="J53" s="87">
        <v>19.3</v>
      </c>
      <c r="K53" s="87">
        <v>1.4</v>
      </c>
      <c r="L53" s="87">
        <v>1.5</v>
      </c>
      <c r="M53" s="87">
        <v>22.1</v>
      </c>
      <c r="N53" s="87">
        <v>341</v>
      </c>
      <c r="O53" s="87">
        <v>17.600000000000001</v>
      </c>
      <c r="P53" s="87">
        <v>126</v>
      </c>
      <c r="Q53" s="87">
        <v>17.5</v>
      </c>
      <c r="R53" s="87">
        <v>1.3</v>
      </c>
      <c r="S53" s="87" t="s">
        <v>107</v>
      </c>
      <c r="T53" s="87" t="s">
        <v>107</v>
      </c>
      <c r="U53" s="87">
        <v>1.6</v>
      </c>
      <c r="V53" s="87" t="s">
        <v>107</v>
      </c>
      <c r="W53" s="87">
        <v>0.8</v>
      </c>
      <c r="X53" s="87">
        <v>208</v>
      </c>
      <c r="Y53" s="87">
        <v>14.3</v>
      </c>
      <c r="Z53" s="87">
        <v>30.4</v>
      </c>
      <c r="AA53" s="87">
        <v>3.9</v>
      </c>
      <c r="AB53" s="87">
        <v>16.8</v>
      </c>
      <c r="AC53" s="87">
        <v>4.3</v>
      </c>
      <c r="AD53" s="87">
        <v>1.5</v>
      </c>
      <c r="AE53" s="87">
        <v>0.7</v>
      </c>
      <c r="AF53" s="87">
        <v>4.7</v>
      </c>
      <c r="AG53" s="87">
        <v>4.2</v>
      </c>
      <c r="AH53" s="87">
        <v>0.7</v>
      </c>
      <c r="AI53" s="87">
        <v>2</v>
      </c>
      <c r="AJ53" s="87">
        <v>1.5</v>
      </c>
      <c r="AK53" s="87" t="s">
        <v>107</v>
      </c>
      <c r="AL53" s="87">
        <v>3.2</v>
      </c>
      <c r="AM53" s="87">
        <v>2.6</v>
      </c>
      <c r="AN53" s="87">
        <v>1.3</v>
      </c>
      <c r="AO53" s="87">
        <v>3.3</v>
      </c>
      <c r="AP53" s="87" t="s">
        <v>107</v>
      </c>
      <c r="AQ53" s="87">
        <v>2.1</v>
      </c>
      <c r="AR53" s="87" t="s">
        <v>107</v>
      </c>
    </row>
    <row r="54" spans="1:44" s="21" customFormat="1" x14ac:dyDescent="0.35">
      <c r="A54" s="22" t="s">
        <v>30</v>
      </c>
      <c r="B54" s="87">
        <v>1.4</v>
      </c>
      <c r="C54" s="87">
        <v>6.3</v>
      </c>
      <c r="D54" s="87">
        <v>160</v>
      </c>
      <c r="E54" s="87">
        <v>260</v>
      </c>
      <c r="F54" s="87">
        <v>46.6</v>
      </c>
      <c r="G54" s="87">
        <v>165</v>
      </c>
      <c r="H54" s="87">
        <v>52.1</v>
      </c>
      <c r="I54" s="87">
        <v>107</v>
      </c>
      <c r="J54" s="87">
        <v>19.899999999999999</v>
      </c>
      <c r="K54" s="87">
        <v>1.3</v>
      </c>
      <c r="L54" s="87">
        <v>1.4</v>
      </c>
      <c r="M54" s="87">
        <v>21.3</v>
      </c>
      <c r="N54" s="87">
        <v>341</v>
      </c>
      <c r="O54" s="87">
        <v>18</v>
      </c>
      <c r="P54" s="87">
        <v>130</v>
      </c>
      <c r="Q54" s="87">
        <v>18.3</v>
      </c>
      <c r="R54" s="87">
        <v>1.6</v>
      </c>
      <c r="S54" s="87" t="s">
        <v>107</v>
      </c>
      <c r="T54" s="87" t="s">
        <v>107</v>
      </c>
      <c r="U54" s="87">
        <v>2.1</v>
      </c>
      <c r="V54" s="87" t="s">
        <v>107</v>
      </c>
      <c r="W54" s="87">
        <v>0.9</v>
      </c>
      <c r="X54" s="87">
        <v>215</v>
      </c>
      <c r="Y54" s="87">
        <v>14.5</v>
      </c>
      <c r="Z54" s="87">
        <v>31.4</v>
      </c>
      <c r="AA54" s="87">
        <v>4</v>
      </c>
      <c r="AB54" s="87">
        <v>17.5</v>
      </c>
      <c r="AC54" s="87">
        <v>3.8</v>
      </c>
      <c r="AD54" s="87">
        <v>1.5</v>
      </c>
      <c r="AE54" s="87">
        <v>0.7</v>
      </c>
      <c r="AF54" s="87">
        <v>4.5999999999999996</v>
      </c>
      <c r="AG54" s="87">
        <v>4.0999999999999996</v>
      </c>
      <c r="AH54" s="87">
        <v>0.8</v>
      </c>
      <c r="AI54" s="87">
        <v>2</v>
      </c>
      <c r="AJ54" s="87">
        <v>1.6</v>
      </c>
      <c r="AK54" s="87" t="s">
        <v>107</v>
      </c>
      <c r="AL54" s="87">
        <v>3.3</v>
      </c>
      <c r="AM54" s="87">
        <v>2.6</v>
      </c>
      <c r="AN54" s="87">
        <v>1.3</v>
      </c>
      <c r="AO54" s="87">
        <v>3.5</v>
      </c>
      <c r="AP54" s="87" t="s">
        <v>107</v>
      </c>
      <c r="AQ54" s="87">
        <v>2.1</v>
      </c>
      <c r="AR54" s="87" t="s">
        <v>107</v>
      </c>
    </row>
    <row r="55" spans="1:44" s="21" customFormat="1" x14ac:dyDescent="0.35">
      <c r="A55" s="22" t="s">
        <v>30</v>
      </c>
      <c r="B55" s="87">
        <v>1.2</v>
      </c>
      <c r="C55" s="87">
        <v>6.4</v>
      </c>
      <c r="D55" s="87">
        <v>163</v>
      </c>
      <c r="E55" s="87">
        <v>262</v>
      </c>
      <c r="F55" s="87">
        <v>46.4</v>
      </c>
      <c r="G55" s="87">
        <v>165</v>
      </c>
      <c r="H55" s="87">
        <v>53.4</v>
      </c>
      <c r="I55" s="87">
        <v>105</v>
      </c>
      <c r="J55" s="87">
        <v>19.5</v>
      </c>
      <c r="K55" s="87">
        <v>1.6</v>
      </c>
      <c r="L55" s="87">
        <v>1.5</v>
      </c>
      <c r="M55" s="87">
        <v>22.9</v>
      </c>
      <c r="N55" s="87">
        <v>340</v>
      </c>
      <c r="O55" s="87">
        <v>17.8</v>
      </c>
      <c r="P55" s="87">
        <v>128</v>
      </c>
      <c r="Q55" s="87">
        <v>17.899999999999999</v>
      </c>
      <c r="R55" s="87">
        <v>1.8</v>
      </c>
      <c r="S55" s="87" t="s">
        <v>107</v>
      </c>
      <c r="T55" s="87" t="s">
        <v>107</v>
      </c>
      <c r="U55" s="87">
        <v>1.7</v>
      </c>
      <c r="V55" s="87" t="s">
        <v>107</v>
      </c>
      <c r="W55" s="87">
        <v>0.9</v>
      </c>
      <c r="X55" s="87">
        <v>216</v>
      </c>
      <c r="Y55" s="87">
        <v>14.7</v>
      </c>
      <c r="Z55" s="87">
        <v>31</v>
      </c>
      <c r="AA55" s="87">
        <v>4.2</v>
      </c>
      <c r="AB55" s="87">
        <v>17.399999999999999</v>
      </c>
      <c r="AC55" s="87">
        <v>4.5999999999999996</v>
      </c>
      <c r="AD55" s="87">
        <v>1.6</v>
      </c>
      <c r="AE55" s="87" t="s">
        <v>107</v>
      </c>
      <c r="AF55" s="87">
        <v>4.7</v>
      </c>
      <c r="AG55" s="87">
        <v>4.0999999999999996</v>
      </c>
      <c r="AH55" s="87">
        <v>0.8</v>
      </c>
      <c r="AI55" s="87">
        <v>2</v>
      </c>
      <c r="AJ55" s="87">
        <v>1.6</v>
      </c>
      <c r="AK55" s="87" t="s">
        <v>107</v>
      </c>
      <c r="AL55" s="87">
        <v>3.1</v>
      </c>
      <c r="AM55" s="87">
        <v>2.7</v>
      </c>
      <c r="AN55" s="87">
        <v>1.3</v>
      </c>
      <c r="AO55" s="87">
        <v>3.3</v>
      </c>
      <c r="AP55" s="87" t="s">
        <v>107</v>
      </c>
      <c r="AQ55" s="87">
        <v>2</v>
      </c>
      <c r="AR55" s="87" t="s">
        <v>107</v>
      </c>
    </row>
    <row r="56" spans="1:44" s="21" customFormat="1" x14ac:dyDescent="0.35">
      <c r="A56" s="22" t="s">
        <v>30</v>
      </c>
      <c r="B56" s="87">
        <v>1.2</v>
      </c>
      <c r="C56" s="87">
        <v>6.7</v>
      </c>
      <c r="D56" s="87">
        <v>162</v>
      </c>
      <c r="E56" s="87">
        <v>263</v>
      </c>
      <c r="F56" s="87">
        <v>46.3</v>
      </c>
      <c r="G56" s="87">
        <v>168</v>
      </c>
      <c r="H56" s="87">
        <v>52.4</v>
      </c>
      <c r="I56" s="87">
        <v>107</v>
      </c>
      <c r="J56" s="87">
        <v>19.5</v>
      </c>
      <c r="K56" s="87">
        <v>1.5</v>
      </c>
      <c r="L56" s="87">
        <v>1.7</v>
      </c>
      <c r="M56" s="87">
        <v>22</v>
      </c>
      <c r="N56" s="87">
        <v>341</v>
      </c>
      <c r="O56" s="87">
        <v>18.399999999999999</v>
      </c>
      <c r="P56" s="87">
        <v>127</v>
      </c>
      <c r="Q56" s="87">
        <v>18.2</v>
      </c>
      <c r="R56" s="87">
        <v>2</v>
      </c>
      <c r="S56" s="87" t="s">
        <v>107</v>
      </c>
      <c r="T56" s="87" t="s">
        <v>107</v>
      </c>
      <c r="U56" s="87">
        <v>1.8</v>
      </c>
      <c r="V56" s="87" t="s">
        <v>107</v>
      </c>
      <c r="W56" s="87">
        <v>0.8</v>
      </c>
      <c r="X56" s="87">
        <v>214</v>
      </c>
      <c r="Y56" s="87">
        <v>14.9</v>
      </c>
      <c r="Z56" s="87">
        <v>31.2</v>
      </c>
      <c r="AA56" s="87">
        <v>4.0999999999999996</v>
      </c>
      <c r="AB56" s="87">
        <v>18.100000000000001</v>
      </c>
      <c r="AC56" s="87">
        <v>4.0999999999999996</v>
      </c>
      <c r="AD56" s="87">
        <v>1.6</v>
      </c>
      <c r="AE56" s="87">
        <v>0.8</v>
      </c>
      <c r="AF56" s="87">
        <v>4.5999999999999996</v>
      </c>
      <c r="AG56" s="87">
        <v>4.2</v>
      </c>
      <c r="AH56" s="87">
        <v>0.8</v>
      </c>
      <c r="AI56" s="87">
        <v>2.1</v>
      </c>
      <c r="AJ56" s="87">
        <v>1.5</v>
      </c>
      <c r="AK56" s="87" t="s">
        <v>107</v>
      </c>
      <c r="AL56" s="87">
        <v>3.2</v>
      </c>
      <c r="AM56" s="87">
        <v>2.7</v>
      </c>
      <c r="AN56" s="87">
        <v>1.8</v>
      </c>
      <c r="AO56" s="87">
        <v>3.6</v>
      </c>
      <c r="AP56" s="87" t="s">
        <v>107</v>
      </c>
      <c r="AQ56" s="87">
        <v>2.1</v>
      </c>
      <c r="AR56" s="87">
        <v>0.7</v>
      </c>
    </row>
    <row r="57" spans="1:44" s="21" customFormat="1" x14ac:dyDescent="0.35">
      <c r="A57" s="22" t="s">
        <v>30</v>
      </c>
      <c r="B57" s="87">
        <v>1.5</v>
      </c>
      <c r="C57" s="87">
        <v>6.9</v>
      </c>
      <c r="D57" s="87">
        <v>161</v>
      </c>
      <c r="E57" s="87">
        <v>264</v>
      </c>
      <c r="F57" s="87">
        <v>46.6</v>
      </c>
      <c r="G57" s="87">
        <v>165</v>
      </c>
      <c r="H57" s="87">
        <v>53.3</v>
      </c>
      <c r="I57" s="87">
        <v>109</v>
      </c>
      <c r="J57" s="87">
        <v>19.5</v>
      </c>
      <c r="K57" s="87">
        <v>1.5</v>
      </c>
      <c r="L57" s="87">
        <v>1.4</v>
      </c>
      <c r="M57" s="87">
        <v>23.4</v>
      </c>
      <c r="N57" s="87">
        <v>343</v>
      </c>
      <c r="O57" s="87">
        <v>18.3</v>
      </c>
      <c r="P57" s="87">
        <v>128</v>
      </c>
      <c r="Q57" s="87">
        <v>18.3</v>
      </c>
      <c r="R57" s="87">
        <v>1.4</v>
      </c>
      <c r="S57" s="87" t="s">
        <v>107</v>
      </c>
      <c r="T57" s="87" t="s">
        <v>107</v>
      </c>
      <c r="U57" s="87">
        <v>1.6</v>
      </c>
      <c r="V57" s="87" t="s">
        <v>107</v>
      </c>
      <c r="W57" s="87">
        <v>0.8</v>
      </c>
      <c r="X57" s="87">
        <v>213</v>
      </c>
      <c r="Y57" s="87">
        <v>15.3</v>
      </c>
      <c r="Z57" s="87">
        <v>31.2</v>
      </c>
      <c r="AA57" s="87">
        <v>4</v>
      </c>
      <c r="AB57" s="87">
        <v>16.899999999999999</v>
      </c>
      <c r="AC57" s="87">
        <v>4.2</v>
      </c>
      <c r="AD57" s="87">
        <v>1.5</v>
      </c>
      <c r="AE57" s="87">
        <v>0.7</v>
      </c>
      <c r="AF57" s="87">
        <v>4.5999999999999996</v>
      </c>
      <c r="AG57" s="87">
        <v>4.2</v>
      </c>
      <c r="AH57" s="87">
        <v>0.8</v>
      </c>
      <c r="AI57" s="87">
        <v>2.1</v>
      </c>
      <c r="AJ57" s="87">
        <v>1.5</v>
      </c>
      <c r="AK57" s="87" t="s">
        <v>107</v>
      </c>
      <c r="AL57" s="87">
        <v>3.2</v>
      </c>
      <c r="AM57" s="87">
        <v>2.7</v>
      </c>
      <c r="AN57" s="87">
        <v>1.4</v>
      </c>
      <c r="AO57" s="87">
        <v>3.5</v>
      </c>
      <c r="AP57" s="87" t="s">
        <v>107</v>
      </c>
      <c r="AQ57" s="87">
        <v>2.1</v>
      </c>
      <c r="AR57" s="87" t="s">
        <v>107</v>
      </c>
    </row>
    <row r="58" spans="1:44" s="29" customFormat="1" x14ac:dyDescent="0.35">
      <c r="A58" s="44" t="s">
        <v>33</v>
      </c>
      <c r="B58" s="88">
        <f>AVERAGE(B43:B57)</f>
        <v>1.1866666666666665</v>
      </c>
      <c r="C58" s="88">
        <f t="shared" ref="C58:AR58" si="12">AVERAGE(C43:C57)</f>
        <v>5.6666666666666679</v>
      </c>
      <c r="D58" s="88">
        <f t="shared" si="12"/>
        <v>159.66666666666666</v>
      </c>
      <c r="E58" s="88">
        <f t="shared" si="12"/>
        <v>257.33333333333331</v>
      </c>
      <c r="F58" s="88">
        <f t="shared" si="12"/>
        <v>45.886666666666663</v>
      </c>
      <c r="G58" s="88">
        <f t="shared" si="12"/>
        <v>163.93333333333334</v>
      </c>
      <c r="H58" s="88">
        <f t="shared" si="12"/>
        <v>51.179999999999993</v>
      </c>
      <c r="I58" s="88">
        <f t="shared" si="12"/>
        <v>106.66666666666667</v>
      </c>
      <c r="J58" s="88">
        <f t="shared" si="12"/>
        <v>19.173333333333336</v>
      </c>
      <c r="K58" s="88">
        <f t="shared" si="12"/>
        <v>1.4400000000000002</v>
      </c>
      <c r="L58" s="88">
        <f t="shared" si="12"/>
        <v>1.3666666666666667</v>
      </c>
      <c r="M58" s="88">
        <f t="shared" si="12"/>
        <v>22.013333333333332</v>
      </c>
      <c r="N58" s="88">
        <f t="shared" si="12"/>
        <v>336.4</v>
      </c>
      <c r="O58" s="88">
        <f t="shared" si="12"/>
        <v>17.926666666666669</v>
      </c>
      <c r="P58" s="88">
        <f t="shared" si="12"/>
        <v>126.53333333333333</v>
      </c>
      <c r="Q58" s="88">
        <f t="shared" si="12"/>
        <v>17.720000000000002</v>
      </c>
      <c r="R58" s="88">
        <f t="shared" si="12"/>
        <v>1.6266666666666667</v>
      </c>
      <c r="S58" s="88">
        <f t="shared" si="12"/>
        <v>1.1000000000000001</v>
      </c>
      <c r="T58" s="88" t="s">
        <v>34</v>
      </c>
      <c r="U58" s="88">
        <f t="shared" si="12"/>
        <v>1.7266666666666668</v>
      </c>
      <c r="V58" s="88" t="s">
        <v>34</v>
      </c>
      <c r="W58" s="88">
        <f t="shared" si="12"/>
        <v>0.80666666666666675</v>
      </c>
      <c r="X58" s="88">
        <f t="shared" si="12"/>
        <v>208.93333333333334</v>
      </c>
      <c r="Y58" s="88">
        <f t="shared" si="12"/>
        <v>14.706666666666669</v>
      </c>
      <c r="Z58" s="88">
        <f t="shared" si="12"/>
        <v>30.74</v>
      </c>
      <c r="AA58" s="88">
        <f t="shared" si="12"/>
        <v>3.96</v>
      </c>
      <c r="AB58" s="88">
        <f t="shared" si="12"/>
        <v>17.206666666666667</v>
      </c>
      <c r="AC58" s="88">
        <f t="shared" si="12"/>
        <v>4.166666666666667</v>
      </c>
      <c r="AD58" s="88">
        <f t="shared" si="12"/>
        <v>1.5333333333333334</v>
      </c>
      <c r="AE58" s="88">
        <f t="shared" si="12"/>
        <v>0.71666666666666679</v>
      </c>
      <c r="AF58" s="88">
        <f t="shared" si="12"/>
        <v>4.6066666666666674</v>
      </c>
      <c r="AG58" s="88">
        <f t="shared" si="12"/>
        <v>4.1333333333333346</v>
      </c>
      <c r="AH58" s="88">
        <f t="shared" si="12"/>
        <v>0.77333333333333354</v>
      </c>
      <c r="AI58" s="88">
        <f t="shared" si="12"/>
        <v>1.9800000000000002</v>
      </c>
      <c r="AJ58" s="88">
        <f t="shared" si="12"/>
        <v>1.5533333333333337</v>
      </c>
      <c r="AK58" s="88" t="s">
        <v>34</v>
      </c>
      <c r="AL58" s="88">
        <f t="shared" si="12"/>
        <v>3.226666666666667</v>
      </c>
      <c r="AM58" s="88">
        <f t="shared" si="12"/>
        <v>2.6266666666666674</v>
      </c>
      <c r="AN58" s="88">
        <f t="shared" si="12"/>
        <v>1.3933333333333335</v>
      </c>
      <c r="AO58" s="88">
        <f t="shared" si="12"/>
        <v>3.4533333333333327</v>
      </c>
      <c r="AP58" s="88" t="s">
        <v>34</v>
      </c>
      <c r="AQ58" s="88">
        <f t="shared" si="12"/>
        <v>2.0133333333333336</v>
      </c>
      <c r="AR58" s="88">
        <f t="shared" si="12"/>
        <v>0.7</v>
      </c>
    </row>
    <row r="59" spans="1:44" s="29" customFormat="1" x14ac:dyDescent="0.35">
      <c r="A59" s="44" t="s">
        <v>35</v>
      </c>
      <c r="B59" s="88">
        <f>STDEV(B43:B57)</f>
        <v>0.19223002094465227</v>
      </c>
      <c r="C59" s="88">
        <f t="shared" ref="C59:AQ59" si="13">STDEV(C43:C57)</f>
        <v>0.81911682985540202</v>
      </c>
      <c r="D59" s="88">
        <f t="shared" si="13"/>
        <v>1.9880595947760098</v>
      </c>
      <c r="E59" s="88">
        <f t="shared" si="13"/>
        <v>3.7352886036263584</v>
      </c>
      <c r="F59" s="88">
        <f t="shared" si="13"/>
        <v>0.67174258108154505</v>
      </c>
      <c r="G59" s="88">
        <f t="shared" si="13"/>
        <v>2.4043611170022658</v>
      </c>
      <c r="H59" s="88">
        <f t="shared" si="13"/>
        <v>1.1887568536680901</v>
      </c>
      <c r="I59" s="88">
        <f t="shared" si="13"/>
        <v>2.6636888135137147</v>
      </c>
      <c r="J59" s="88">
        <f t="shared" si="13"/>
        <v>0.49203174500761432</v>
      </c>
      <c r="K59" s="88">
        <f t="shared" si="13"/>
        <v>9.8561076060916256E-2</v>
      </c>
      <c r="L59" s="88">
        <f t="shared" si="13"/>
        <v>0.16761634196950539</v>
      </c>
      <c r="M59" s="88">
        <f t="shared" si="13"/>
        <v>0.70898989179442207</v>
      </c>
      <c r="N59" s="88">
        <f t="shared" si="13"/>
        <v>4.6260134024881507</v>
      </c>
      <c r="O59" s="88">
        <f t="shared" si="13"/>
        <v>0.29632671801497001</v>
      </c>
      <c r="P59" s="88">
        <f t="shared" si="13"/>
        <v>1.7674302033770735</v>
      </c>
      <c r="Q59" s="88">
        <f t="shared" si="13"/>
        <v>0.37834224868874666</v>
      </c>
      <c r="R59" s="88">
        <f t="shared" si="13"/>
        <v>0.20165977949672223</v>
      </c>
      <c r="S59" s="88" t="s">
        <v>34</v>
      </c>
      <c r="T59" s="88" t="s">
        <v>34</v>
      </c>
      <c r="U59" s="88">
        <f t="shared" si="13"/>
        <v>0.19444671200491881</v>
      </c>
      <c r="V59" s="88" t="s">
        <v>34</v>
      </c>
      <c r="W59" s="88">
        <f t="shared" si="13"/>
        <v>4.5773770821706354E-2</v>
      </c>
      <c r="X59" s="88">
        <f t="shared" si="13"/>
        <v>4.7878815277541618</v>
      </c>
      <c r="Y59" s="88">
        <f t="shared" si="13"/>
        <v>0.28401877872187725</v>
      </c>
      <c r="Z59" s="88">
        <f t="shared" si="13"/>
        <v>0.38692930325097591</v>
      </c>
      <c r="AA59" s="88">
        <f t="shared" si="13"/>
        <v>9.8561076060916269E-2</v>
      </c>
      <c r="AB59" s="88">
        <f t="shared" si="13"/>
        <v>0.36929791819201019</v>
      </c>
      <c r="AC59" s="88">
        <f t="shared" si="13"/>
        <v>0.24976179127511158</v>
      </c>
      <c r="AD59" s="88">
        <f t="shared" si="13"/>
        <v>6.172133998483683E-2</v>
      </c>
      <c r="AE59" s="88">
        <f t="shared" si="13"/>
        <v>3.8924947208076183E-2</v>
      </c>
      <c r="AF59" s="88">
        <f t="shared" si="13"/>
        <v>7.0373155054899758E-2</v>
      </c>
      <c r="AG59" s="88">
        <f t="shared" si="13"/>
        <v>0.11126972805283743</v>
      </c>
      <c r="AH59" s="88">
        <f t="shared" si="13"/>
        <v>4.5773770821706389E-2</v>
      </c>
      <c r="AI59" s="88">
        <f t="shared" si="13"/>
        <v>8.6189160737133508E-2</v>
      </c>
      <c r="AJ59" s="88">
        <f t="shared" si="13"/>
        <v>5.1639777949432274E-2</v>
      </c>
      <c r="AK59" s="88" t="s">
        <v>34</v>
      </c>
      <c r="AL59" s="88">
        <f t="shared" si="13"/>
        <v>7.0373155054899536E-2</v>
      </c>
      <c r="AM59" s="88">
        <f t="shared" si="13"/>
        <v>5.9361683970466421E-2</v>
      </c>
      <c r="AN59" s="88">
        <f t="shared" si="13"/>
        <v>0.15796322658258391</v>
      </c>
      <c r="AO59" s="88">
        <f t="shared" si="13"/>
        <v>9.1547541643412764E-2</v>
      </c>
      <c r="AP59" s="88" t="s">
        <v>34</v>
      </c>
      <c r="AQ59" s="88">
        <f t="shared" si="13"/>
        <v>7.4322335295720715E-2</v>
      </c>
      <c r="AR59" s="88" t="s">
        <v>34</v>
      </c>
    </row>
    <row r="60" spans="1:44" s="21" customFormat="1" ht="12.5" x14ac:dyDescent="0.25">
      <c r="A60" s="29" t="s">
        <v>36</v>
      </c>
      <c r="B60" s="89"/>
      <c r="C60" s="25">
        <v>19.559999999999999</v>
      </c>
      <c r="D60" s="25">
        <v>155</v>
      </c>
      <c r="E60" s="25"/>
      <c r="F60" s="25">
        <v>44.6</v>
      </c>
      <c r="G60" s="25">
        <v>149</v>
      </c>
      <c r="H60" s="25">
        <v>56.1</v>
      </c>
      <c r="I60" s="25">
        <v>103</v>
      </c>
      <c r="J60" s="25">
        <v>19.37</v>
      </c>
      <c r="K60" s="25">
        <v>1.3360000000000001</v>
      </c>
      <c r="L60" s="25"/>
      <c r="M60" s="25">
        <v>22.25</v>
      </c>
      <c r="N60" s="25">
        <v>356</v>
      </c>
      <c r="O60" s="25">
        <v>20.82</v>
      </c>
      <c r="P60" s="25">
        <v>131</v>
      </c>
      <c r="Q60" s="25">
        <v>18.239999999999998</v>
      </c>
      <c r="R60" s="25">
        <v>1.7</v>
      </c>
      <c r="S60" s="25"/>
      <c r="T60" s="25"/>
      <c r="U60" s="25">
        <v>1.649</v>
      </c>
      <c r="V60" s="25"/>
      <c r="W60" s="25">
        <v>0.81299999999999994</v>
      </c>
      <c r="X60" s="25">
        <v>219</v>
      </c>
      <c r="Y60" s="25">
        <v>15.4</v>
      </c>
      <c r="Z60" s="25">
        <v>31.3</v>
      </c>
      <c r="AA60" s="25">
        <v>4.07</v>
      </c>
      <c r="AB60" s="25">
        <v>17.87</v>
      </c>
      <c r="AC60" s="25">
        <v>4.4530000000000003</v>
      </c>
      <c r="AD60" s="25">
        <v>1.56</v>
      </c>
      <c r="AE60" s="25">
        <v>0.73799999999999999</v>
      </c>
      <c r="AF60" s="25">
        <v>4.6639999999999997</v>
      </c>
      <c r="AG60" s="25">
        <v>4.2030000000000003</v>
      </c>
      <c r="AH60" s="25">
        <v>0.78600000000000003</v>
      </c>
      <c r="AI60" s="25">
        <v>2.073</v>
      </c>
      <c r="AJ60" s="25">
        <v>1.675</v>
      </c>
      <c r="AK60" s="25">
        <v>0.23499999999999999</v>
      </c>
      <c r="AL60" s="25">
        <v>3.3159999999999998</v>
      </c>
      <c r="AM60" s="25">
        <v>2.91</v>
      </c>
      <c r="AN60" s="25"/>
      <c r="AO60" s="25">
        <v>3.383</v>
      </c>
      <c r="AP60" s="25"/>
      <c r="AQ60" s="25">
        <v>2.4900000000000002</v>
      </c>
      <c r="AR60" s="25">
        <v>0.67400000000000004</v>
      </c>
    </row>
    <row r="61" spans="1:44" s="21" customFormat="1" x14ac:dyDescent="0.35">
      <c r="A61" s="22" t="s">
        <v>37</v>
      </c>
      <c r="B61" s="87">
        <v>3.3</v>
      </c>
      <c r="C61" s="87">
        <v>13</v>
      </c>
      <c r="D61" s="87">
        <v>224</v>
      </c>
      <c r="E61" s="87">
        <v>114</v>
      </c>
      <c r="F61" s="87">
        <v>22.4</v>
      </c>
      <c r="G61" s="87">
        <v>84</v>
      </c>
      <c r="H61" s="87">
        <v>27.4</v>
      </c>
      <c r="I61" s="87">
        <v>200</v>
      </c>
      <c r="J61" s="87">
        <v>27.5</v>
      </c>
      <c r="K61" s="87">
        <v>2.1</v>
      </c>
      <c r="L61" s="87">
        <v>25.8</v>
      </c>
      <c r="M61" s="87">
        <v>148</v>
      </c>
      <c r="N61" s="87">
        <v>178</v>
      </c>
      <c r="O61" s="87">
        <v>28.3</v>
      </c>
      <c r="P61" s="87">
        <v>134</v>
      </c>
      <c r="Q61" s="87">
        <v>15.2</v>
      </c>
      <c r="R61" s="87">
        <v>2.5</v>
      </c>
      <c r="S61" s="87">
        <v>1.4</v>
      </c>
      <c r="T61" s="87" t="s">
        <v>107</v>
      </c>
      <c r="U61" s="87">
        <v>3.4</v>
      </c>
      <c r="V61" s="87">
        <v>1.1000000000000001</v>
      </c>
      <c r="W61" s="87">
        <v>8.3000000000000007</v>
      </c>
      <c r="X61" s="87">
        <v>767</v>
      </c>
      <c r="Y61" s="87">
        <v>49.7</v>
      </c>
      <c r="Z61" s="87">
        <v>107</v>
      </c>
      <c r="AA61" s="87">
        <v>12.2</v>
      </c>
      <c r="AB61" s="87">
        <v>47.7</v>
      </c>
      <c r="AC61" s="87">
        <v>9</v>
      </c>
      <c r="AD61" s="87">
        <v>1.8</v>
      </c>
      <c r="AE61" s="87">
        <v>1.2</v>
      </c>
      <c r="AF61" s="87">
        <v>7.6</v>
      </c>
      <c r="AG61" s="87">
        <v>6.4</v>
      </c>
      <c r="AH61" s="87">
        <v>1.2</v>
      </c>
      <c r="AI61" s="87">
        <v>3.5</v>
      </c>
      <c r="AJ61" s="87">
        <v>3.1</v>
      </c>
      <c r="AK61" s="87" t="s">
        <v>107</v>
      </c>
      <c r="AL61" s="87">
        <v>4</v>
      </c>
      <c r="AM61" s="87">
        <v>1</v>
      </c>
      <c r="AN61" s="87">
        <v>2.1</v>
      </c>
      <c r="AO61" s="87">
        <v>35.4</v>
      </c>
      <c r="AP61" s="87" t="s">
        <v>107</v>
      </c>
      <c r="AQ61" s="87">
        <v>13.3</v>
      </c>
      <c r="AR61" s="87">
        <v>5.8</v>
      </c>
    </row>
    <row r="62" spans="1:44" s="21" customFormat="1" x14ac:dyDescent="0.35">
      <c r="A62" s="22" t="s">
        <v>37</v>
      </c>
      <c r="B62" s="87">
        <v>3.3</v>
      </c>
      <c r="C62" s="87">
        <v>13.7</v>
      </c>
      <c r="D62" s="87">
        <v>226</v>
      </c>
      <c r="E62" s="87">
        <v>114</v>
      </c>
      <c r="F62" s="87">
        <v>22.6</v>
      </c>
      <c r="G62" s="87">
        <v>84</v>
      </c>
      <c r="H62" s="87">
        <v>26.1</v>
      </c>
      <c r="I62" s="87">
        <v>195</v>
      </c>
      <c r="J62" s="87">
        <v>26.7</v>
      </c>
      <c r="K62" s="87">
        <v>2</v>
      </c>
      <c r="L62" s="87">
        <v>24.5</v>
      </c>
      <c r="M62" s="87">
        <v>149</v>
      </c>
      <c r="N62" s="87">
        <v>181</v>
      </c>
      <c r="O62" s="87">
        <v>29.4</v>
      </c>
      <c r="P62" s="87">
        <v>137</v>
      </c>
      <c r="Q62" s="87">
        <v>15.2</v>
      </c>
      <c r="R62" s="87">
        <v>2.4</v>
      </c>
      <c r="S62" s="87">
        <v>0.7</v>
      </c>
      <c r="T62" s="87" t="s">
        <v>107</v>
      </c>
      <c r="U62" s="87">
        <v>3.1</v>
      </c>
      <c r="V62" s="87">
        <v>0.8</v>
      </c>
      <c r="W62" s="87">
        <v>8.3000000000000007</v>
      </c>
      <c r="X62" s="87">
        <v>778</v>
      </c>
      <c r="Y62" s="87">
        <v>49.8</v>
      </c>
      <c r="Z62" s="87">
        <v>107</v>
      </c>
      <c r="AA62" s="87">
        <v>12.1</v>
      </c>
      <c r="AB62" s="87">
        <v>47</v>
      </c>
      <c r="AC62" s="87">
        <v>9.1</v>
      </c>
      <c r="AD62" s="87">
        <v>1.8</v>
      </c>
      <c r="AE62" s="87">
        <v>1.1000000000000001</v>
      </c>
      <c r="AF62" s="87">
        <v>7.6</v>
      </c>
      <c r="AG62" s="87">
        <v>6.3</v>
      </c>
      <c r="AH62" s="87">
        <v>1.2</v>
      </c>
      <c r="AI62" s="87">
        <v>3.5</v>
      </c>
      <c r="AJ62" s="87">
        <v>3.4</v>
      </c>
      <c r="AK62" s="87" t="s">
        <v>107</v>
      </c>
      <c r="AL62" s="87">
        <v>3.8</v>
      </c>
      <c r="AM62" s="87">
        <v>1</v>
      </c>
      <c r="AN62" s="87">
        <v>2</v>
      </c>
      <c r="AO62" s="87">
        <v>35.299999999999997</v>
      </c>
      <c r="AP62" s="87" t="s">
        <v>107</v>
      </c>
      <c r="AQ62" s="87">
        <v>13</v>
      </c>
      <c r="AR62" s="87">
        <v>5.7</v>
      </c>
    </row>
    <row r="63" spans="1:44" s="21" customFormat="1" x14ac:dyDescent="0.35">
      <c r="A63" s="22" t="s">
        <v>37</v>
      </c>
      <c r="B63" s="87">
        <v>3.1</v>
      </c>
      <c r="C63" s="87">
        <v>14.9</v>
      </c>
      <c r="D63" s="87">
        <v>226</v>
      </c>
      <c r="E63" s="87">
        <v>115</v>
      </c>
      <c r="F63" s="87">
        <v>22.5</v>
      </c>
      <c r="G63" s="87">
        <v>86.1</v>
      </c>
      <c r="H63" s="87">
        <v>26.2</v>
      </c>
      <c r="I63" s="87">
        <v>193</v>
      </c>
      <c r="J63" s="87">
        <v>27.5</v>
      </c>
      <c r="K63" s="87">
        <v>2</v>
      </c>
      <c r="L63" s="87">
        <v>24.4</v>
      </c>
      <c r="M63" s="87">
        <v>146</v>
      </c>
      <c r="N63" s="87">
        <v>179</v>
      </c>
      <c r="O63" s="87">
        <v>29.9</v>
      </c>
      <c r="P63" s="87">
        <v>133</v>
      </c>
      <c r="Q63" s="87">
        <v>15.5</v>
      </c>
      <c r="R63" s="87">
        <v>2.2999999999999998</v>
      </c>
      <c r="S63" s="87" t="s">
        <v>107</v>
      </c>
      <c r="T63" s="87" t="s">
        <v>107</v>
      </c>
      <c r="U63" s="87">
        <v>3.1</v>
      </c>
      <c r="V63" s="87">
        <v>0.7</v>
      </c>
      <c r="W63" s="87">
        <v>8.4</v>
      </c>
      <c r="X63" s="87">
        <v>776</v>
      </c>
      <c r="Y63" s="87">
        <v>49.8</v>
      </c>
      <c r="Z63" s="87">
        <v>107</v>
      </c>
      <c r="AA63" s="87">
        <v>12.4</v>
      </c>
      <c r="AB63" s="87">
        <v>47.4</v>
      </c>
      <c r="AC63" s="87">
        <v>8.6</v>
      </c>
      <c r="AD63" s="87">
        <v>1.8</v>
      </c>
      <c r="AE63" s="87">
        <v>1.1000000000000001</v>
      </c>
      <c r="AF63" s="87">
        <v>7.7</v>
      </c>
      <c r="AG63" s="87">
        <v>6.6</v>
      </c>
      <c r="AH63" s="87">
        <v>1.3</v>
      </c>
      <c r="AI63" s="87">
        <v>3.6</v>
      </c>
      <c r="AJ63" s="87">
        <v>3.3</v>
      </c>
      <c r="AK63" s="87" t="s">
        <v>107</v>
      </c>
      <c r="AL63" s="87">
        <v>4</v>
      </c>
      <c r="AM63" s="87">
        <v>1</v>
      </c>
      <c r="AN63" s="87">
        <v>1.9</v>
      </c>
      <c r="AO63" s="87">
        <v>35.700000000000003</v>
      </c>
      <c r="AP63" s="87" t="s">
        <v>107</v>
      </c>
      <c r="AQ63" s="87">
        <v>13.3</v>
      </c>
      <c r="AR63" s="87">
        <v>5.7</v>
      </c>
    </row>
    <row r="64" spans="1:44" s="21" customFormat="1" x14ac:dyDescent="0.35">
      <c r="A64" s="22" t="s">
        <v>37</v>
      </c>
      <c r="B64" s="87">
        <v>3.5</v>
      </c>
      <c r="C64" s="87">
        <v>15.3</v>
      </c>
      <c r="D64" s="87">
        <v>227</v>
      </c>
      <c r="E64" s="87">
        <v>113</v>
      </c>
      <c r="F64" s="87">
        <v>22.3</v>
      </c>
      <c r="G64" s="87">
        <v>85.6</v>
      </c>
      <c r="H64" s="87">
        <v>26.1</v>
      </c>
      <c r="I64" s="87">
        <v>193</v>
      </c>
      <c r="J64" s="87">
        <v>27.7</v>
      </c>
      <c r="K64" s="87">
        <v>2</v>
      </c>
      <c r="L64" s="87">
        <v>24.7</v>
      </c>
      <c r="M64" s="87">
        <v>150</v>
      </c>
      <c r="N64" s="87">
        <v>182</v>
      </c>
      <c r="O64" s="87">
        <v>30</v>
      </c>
      <c r="P64" s="87">
        <v>136</v>
      </c>
      <c r="Q64" s="87">
        <v>15.3</v>
      </c>
      <c r="R64" s="87">
        <v>2.5</v>
      </c>
      <c r="S64" s="87">
        <v>0.7</v>
      </c>
      <c r="T64" s="87" t="s">
        <v>107</v>
      </c>
      <c r="U64" s="87">
        <v>3.2</v>
      </c>
      <c r="V64" s="87" t="s">
        <v>107</v>
      </c>
      <c r="W64" s="87">
        <v>8.4</v>
      </c>
      <c r="X64" s="87">
        <v>770</v>
      </c>
      <c r="Y64" s="87">
        <v>49.4</v>
      </c>
      <c r="Z64" s="87">
        <v>107</v>
      </c>
      <c r="AA64" s="87">
        <v>12.2</v>
      </c>
      <c r="AB64" s="87">
        <v>47.1</v>
      </c>
      <c r="AC64" s="87">
        <v>9.3000000000000007</v>
      </c>
      <c r="AD64" s="87">
        <v>1.9</v>
      </c>
      <c r="AE64" s="87">
        <v>1.2</v>
      </c>
      <c r="AF64" s="87">
        <v>7.5</v>
      </c>
      <c r="AG64" s="87">
        <v>6.8</v>
      </c>
      <c r="AH64" s="87">
        <v>1.3</v>
      </c>
      <c r="AI64" s="87">
        <v>3.6</v>
      </c>
      <c r="AJ64" s="87">
        <v>3.3</v>
      </c>
      <c r="AK64" s="87" t="s">
        <v>107</v>
      </c>
      <c r="AL64" s="87">
        <v>3.8</v>
      </c>
      <c r="AM64" s="87">
        <v>1</v>
      </c>
      <c r="AN64" s="87">
        <v>2</v>
      </c>
      <c r="AO64" s="87">
        <v>35.4</v>
      </c>
      <c r="AP64" s="87" t="s">
        <v>107</v>
      </c>
      <c r="AQ64" s="87">
        <v>13.4</v>
      </c>
      <c r="AR64" s="87">
        <v>5.6</v>
      </c>
    </row>
    <row r="65" spans="1:44" s="21" customFormat="1" x14ac:dyDescent="0.35">
      <c r="A65" s="22" t="s">
        <v>37</v>
      </c>
      <c r="B65" s="87">
        <v>3.5</v>
      </c>
      <c r="C65" s="87">
        <v>15.1</v>
      </c>
      <c r="D65" s="87">
        <v>226</v>
      </c>
      <c r="E65" s="87">
        <v>113</v>
      </c>
      <c r="F65" s="87">
        <v>22.5</v>
      </c>
      <c r="G65" s="87">
        <v>86.9</v>
      </c>
      <c r="H65" s="87">
        <v>25.5</v>
      </c>
      <c r="I65" s="87">
        <v>200</v>
      </c>
      <c r="J65" s="87">
        <v>27.1</v>
      </c>
      <c r="K65" s="87">
        <v>1.9</v>
      </c>
      <c r="L65" s="87">
        <v>24.2</v>
      </c>
      <c r="M65" s="87">
        <v>149</v>
      </c>
      <c r="N65" s="87">
        <v>181</v>
      </c>
      <c r="O65" s="87">
        <v>29.9</v>
      </c>
      <c r="P65" s="87">
        <v>134</v>
      </c>
      <c r="Q65" s="87">
        <v>15.1</v>
      </c>
      <c r="R65" s="87">
        <v>2.2000000000000002</v>
      </c>
      <c r="S65" s="87" t="s">
        <v>107</v>
      </c>
      <c r="T65" s="87" t="s">
        <v>107</v>
      </c>
      <c r="U65" s="87">
        <v>2.8</v>
      </c>
      <c r="V65" s="87">
        <v>0.8</v>
      </c>
      <c r="W65" s="87">
        <v>8.1</v>
      </c>
      <c r="X65" s="87">
        <v>774</v>
      </c>
      <c r="Y65" s="87">
        <v>48.8</v>
      </c>
      <c r="Z65" s="87">
        <v>107</v>
      </c>
      <c r="AA65" s="87">
        <v>12.4</v>
      </c>
      <c r="AB65" s="87">
        <v>47</v>
      </c>
      <c r="AC65" s="87">
        <v>9</v>
      </c>
      <c r="AD65" s="87">
        <v>1.7</v>
      </c>
      <c r="AE65" s="87">
        <v>1.1000000000000001</v>
      </c>
      <c r="AF65" s="87">
        <v>7.6</v>
      </c>
      <c r="AG65" s="87">
        <v>6.4</v>
      </c>
      <c r="AH65" s="87">
        <v>1.2</v>
      </c>
      <c r="AI65" s="87">
        <v>3.6</v>
      </c>
      <c r="AJ65" s="87">
        <v>3.4</v>
      </c>
      <c r="AK65" s="87" t="s">
        <v>107</v>
      </c>
      <c r="AL65" s="87">
        <v>3.8</v>
      </c>
      <c r="AM65" s="87">
        <v>1</v>
      </c>
      <c r="AN65" s="87">
        <v>1.9</v>
      </c>
      <c r="AO65" s="87">
        <v>34.9</v>
      </c>
      <c r="AP65" s="87" t="s">
        <v>107</v>
      </c>
      <c r="AQ65" s="87">
        <v>13</v>
      </c>
      <c r="AR65" s="87">
        <v>5.8</v>
      </c>
    </row>
    <row r="66" spans="1:44" s="21" customFormat="1" x14ac:dyDescent="0.35">
      <c r="A66" s="22" t="s">
        <v>37</v>
      </c>
      <c r="B66" s="87">
        <v>3.5</v>
      </c>
      <c r="C66" s="87">
        <v>15.3</v>
      </c>
      <c r="D66" s="87">
        <v>223</v>
      </c>
      <c r="E66" s="87">
        <v>111</v>
      </c>
      <c r="F66" s="87">
        <v>23.1</v>
      </c>
      <c r="G66" s="87">
        <v>85.6</v>
      </c>
      <c r="H66" s="87">
        <v>26.1</v>
      </c>
      <c r="I66" s="87">
        <v>192</v>
      </c>
      <c r="J66" s="87">
        <v>28.6</v>
      </c>
      <c r="K66" s="87">
        <v>1.8</v>
      </c>
      <c r="L66" s="87">
        <v>25</v>
      </c>
      <c r="M66" s="87">
        <v>146</v>
      </c>
      <c r="N66" s="87">
        <v>181</v>
      </c>
      <c r="O66" s="87">
        <v>29.5</v>
      </c>
      <c r="P66" s="87">
        <v>132</v>
      </c>
      <c r="Q66" s="87">
        <v>15.1</v>
      </c>
      <c r="R66" s="87">
        <v>2</v>
      </c>
      <c r="S66" s="87" t="s">
        <v>107</v>
      </c>
      <c r="T66" s="87" t="s">
        <v>107</v>
      </c>
      <c r="U66" s="87">
        <v>3.1</v>
      </c>
      <c r="V66" s="87">
        <v>0.8</v>
      </c>
      <c r="W66" s="87">
        <v>8.1999999999999993</v>
      </c>
      <c r="X66" s="87">
        <v>762</v>
      </c>
      <c r="Y66" s="87">
        <v>50</v>
      </c>
      <c r="Z66" s="87">
        <v>105</v>
      </c>
      <c r="AA66" s="87">
        <v>12.3</v>
      </c>
      <c r="AB66" s="87">
        <v>47.4</v>
      </c>
      <c r="AC66" s="87">
        <v>9.1999999999999993</v>
      </c>
      <c r="AD66" s="87">
        <v>1.7</v>
      </c>
      <c r="AE66" s="87">
        <v>1.1000000000000001</v>
      </c>
      <c r="AF66" s="87">
        <v>7.6</v>
      </c>
      <c r="AG66" s="87">
        <v>6.3</v>
      </c>
      <c r="AH66" s="87">
        <v>1.2</v>
      </c>
      <c r="AI66" s="87">
        <v>3.5</v>
      </c>
      <c r="AJ66" s="87">
        <v>3.2</v>
      </c>
      <c r="AK66" s="87" t="s">
        <v>107</v>
      </c>
      <c r="AL66" s="87">
        <v>3.7</v>
      </c>
      <c r="AM66" s="87">
        <v>1</v>
      </c>
      <c r="AN66" s="87">
        <v>2</v>
      </c>
      <c r="AO66" s="87">
        <v>35.799999999999997</v>
      </c>
      <c r="AP66" s="87" t="s">
        <v>107</v>
      </c>
      <c r="AQ66" s="87">
        <v>13.2</v>
      </c>
      <c r="AR66" s="87">
        <v>5.7</v>
      </c>
    </row>
    <row r="67" spans="1:44" s="21" customFormat="1" x14ac:dyDescent="0.35">
      <c r="A67" s="22" t="s">
        <v>37</v>
      </c>
      <c r="B67" s="87">
        <v>3.2</v>
      </c>
      <c r="C67" s="87">
        <v>15.7</v>
      </c>
      <c r="D67" s="87">
        <v>226</v>
      </c>
      <c r="E67" s="87">
        <v>112</v>
      </c>
      <c r="F67" s="87">
        <v>22.9</v>
      </c>
      <c r="G67" s="87">
        <v>84.4</v>
      </c>
      <c r="H67" s="87">
        <v>25.2</v>
      </c>
      <c r="I67" s="87">
        <v>196</v>
      </c>
      <c r="J67" s="87">
        <v>27.2</v>
      </c>
      <c r="K67" s="87">
        <v>2</v>
      </c>
      <c r="L67" s="87">
        <v>25</v>
      </c>
      <c r="M67" s="87">
        <v>147</v>
      </c>
      <c r="N67" s="87">
        <v>182</v>
      </c>
      <c r="O67" s="87">
        <v>29.1</v>
      </c>
      <c r="P67" s="87">
        <v>135</v>
      </c>
      <c r="Q67" s="87">
        <v>15.5</v>
      </c>
      <c r="R67" s="87">
        <v>2.7</v>
      </c>
      <c r="S67" s="87" t="s">
        <v>107</v>
      </c>
      <c r="T67" s="87" t="s">
        <v>107</v>
      </c>
      <c r="U67" s="87">
        <v>3.4</v>
      </c>
      <c r="V67" s="87">
        <v>0.8</v>
      </c>
      <c r="W67" s="87">
        <v>8.1</v>
      </c>
      <c r="X67" s="87">
        <v>762</v>
      </c>
      <c r="Y67" s="87">
        <v>48.6</v>
      </c>
      <c r="Z67" s="87">
        <v>106</v>
      </c>
      <c r="AA67" s="87">
        <v>12.3</v>
      </c>
      <c r="AB67" s="87">
        <v>46.9</v>
      </c>
      <c r="AC67" s="87">
        <v>8.9</v>
      </c>
      <c r="AD67" s="87">
        <v>1.8</v>
      </c>
      <c r="AE67" s="87">
        <v>1.1000000000000001</v>
      </c>
      <c r="AF67" s="87">
        <v>7.5</v>
      </c>
      <c r="AG67" s="87">
        <v>6.5</v>
      </c>
      <c r="AH67" s="87">
        <v>1.3</v>
      </c>
      <c r="AI67" s="87">
        <v>3.6</v>
      </c>
      <c r="AJ67" s="87">
        <v>3.3</v>
      </c>
      <c r="AK67" s="87" t="s">
        <v>107</v>
      </c>
      <c r="AL67" s="87">
        <v>3.7</v>
      </c>
      <c r="AM67" s="87">
        <v>1</v>
      </c>
      <c r="AN67" s="87">
        <v>1.9</v>
      </c>
      <c r="AO67" s="87">
        <v>35.299999999999997</v>
      </c>
      <c r="AP67" s="87" t="s">
        <v>107</v>
      </c>
      <c r="AQ67" s="87">
        <v>13.2</v>
      </c>
      <c r="AR67" s="87">
        <v>5.7</v>
      </c>
    </row>
    <row r="68" spans="1:44" s="21" customFormat="1" x14ac:dyDescent="0.35">
      <c r="A68" s="22" t="s">
        <v>37</v>
      </c>
      <c r="B68" s="87">
        <v>3.2</v>
      </c>
      <c r="C68" s="87">
        <v>16.100000000000001</v>
      </c>
      <c r="D68" s="87">
        <v>226</v>
      </c>
      <c r="E68" s="87">
        <v>112</v>
      </c>
      <c r="F68" s="87">
        <v>22.7</v>
      </c>
      <c r="G68" s="87">
        <v>83.9</v>
      </c>
      <c r="H68" s="87">
        <v>26</v>
      </c>
      <c r="I68" s="87">
        <v>189</v>
      </c>
      <c r="J68" s="87">
        <v>25.7</v>
      </c>
      <c r="K68" s="87">
        <v>2.2000000000000002</v>
      </c>
      <c r="L68" s="87">
        <v>24.4</v>
      </c>
      <c r="M68" s="87">
        <v>143</v>
      </c>
      <c r="N68" s="87">
        <v>177</v>
      </c>
      <c r="O68" s="87">
        <v>28.5</v>
      </c>
      <c r="P68" s="87">
        <v>130</v>
      </c>
      <c r="Q68" s="87">
        <v>15.3</v>
      </c>
      <c r="R68" s="87">
        <v>2.2999999999999998</v>
      </c>
      <c r="S68" s="87" t="s">
        <v>107</v>
      </c>
      <c r="T68" s="87" t="s">
        <v>107</v>
      </c>
      <c r="U68" s="87">
        <v>3.2</v>
      </c>
      <c r="V68" s="87" t="s">
        <v>107</v>
      </c>
      <c r="W68" s="87">
        <v>8.3000000000000007</v>
      </c>
      <c r="X68" s="87">
        <v>755</v>
      </c>
      <c r="Y68" s="87">
        <v>48.7</v>
      </c>
      <c r="Z68" s="87">
        <v>105</v>
      </c>
      <c r="AA68" s="87">
        <v>12.1</v>
      </c>
      <c r="AB68" s="87">
        <v>46.8</v>
      </c>
      <c r="AC68" s="87">
        <v>8.8000000000000007</v>
      </c>
      <c r="AD68" s="87">
        <v>1.7</v>
      </c>
      <c r="AE68" s="87">
        <v>1.1000000000000001</v>
      </c>
      <c r="AF68" s="87">
        <v>7.3</v>
      </c>
      <c r="AG68" s="87">
        <v>6.4</v>
      </c>
      <c r="AH68" s="87">
        <v>1.2</v>
      </c>
      <c r="AI68" s="87">
        <v>3.4</v>
      </c>
      <c r="AJ68" s="87">
        <v>3.3</v>
      </c>
      <c r="AK68" s="87" t="s">
        <v>107</v>
      </c>
      <c r="AL68" s="87">
        <v>3.7</v>
      </c>
      <c r="AM68" s="87">
        <v>1</v>
      </c>
      <c r="AN68" s="87">
        <v>2.1</v>
      </c>
      <c r="AO68" s="87">
        <v>35.4</v>
      </c>
      <c r="AP68" s="87" t="s">
        <v>107</v>
      </c>
      <c r="AQ68" s="87">
        <v>13.2</v>
      </c>
      <c r="AR68" s="87">
        <v>5.7</v>
      </c>
    </row>
    <row r="69" spans="1:44" s="21" customFormat="1" x14ac:dyDescent="0.35">
      <c r="A69" s="22" t="s">
        <v>37</v>
      </c>
      <c r="B69" s="87">
        <v>3.5</v>
      </c>
      <c r="C69" s="87">
        <v>16.100000000000001</v>
      </c>
      <c r="D69" s="87">
        <v>225</v>
      </c>
      <c r="E69" s="87">
        <v>113</v>
      </c>
      <c r="F69" s="87">
        <v>22.7</v>
      </c>
      <c r="G69" s="87">
        <v>86.1</v>
      </c>
      <c r="H69" s="87">
        <v>26.1</v>
      </c>
      <c r="I69" s="87">
        <v>194</v>
      </c>
      <c r="J69" s="87">
        <v>25.9</v>
      </c>
      <c r="K69" s="87">
        <v>2</v>
      </c>
      <c r="L69" s="87">
        <v>24.5</v>
      </c>
      <c r="M69" s="87">
        <v>147</v>
      </c>
      <c r="N69" s="87">
        <v>182</v>
      </c>
      <c r="O69" s="87">
        <v>30.5</v>
      </c>
      <c r="P69" s="87">
        <v>134</v>
      </c>
      <c r="Q69" s="87">
        <v>15.3</v>
      </c>
      <c r="R69" s="87">
        <v>2.1</v>
      </c>
      <c r="S69" s="87" t="s">
        <v>107</v>
      </c>
      <c r="T69" s="87" t="s">
        <v>107</v>
      </c>
      <c r="U69" s="87">
        <v>3.4</v>
      </c>
      <c r="V69" s="87">
        <v>1</v>
      </c>
      <c r="W69" s="87">
        <v>8.1</v>
      </c>
      <c r="X69" s="87">
        <v>771</v>
      </c>
      <c r="Y69" s="87">
        <v>49.3</v>
      </c>
      <c r="Z69" s="87">
        <v>106</v>
      </c>
      <c r="AA69" s="87">
        <v>12.3</v>
      </c>
      <c r="AB69" s="87">
        <v>47.6</v>
      </c>
      <c r="AC69" s="87">
        <v>9</v>
      </c>
      <c r="AD69" s="87">
        <v>1.8</v>
      </c>
      <c r="AE69" s="87">
        <v>1.1000000000000001</v>
      </c>
      <c r="AF69" s="87">
        <v>7.5</v>
      </c>
      <c r="AG69" s="87">
        <v>6.5</v>
      </c>
      <c r="AH69" s="87">
        <v>1.2</v>
      </c>
      <c r="AI69" s="87">
        <v>3.5</v>
      </c>
      <c r="AJ69" s="87">
        <v>3.1</v>
      </c>
      <c r="AK69" s="87" t="s">
        <v>107</v>
      </c>
      <c r="AL69" s="87">
        <v>3.8</v>
      </c>
      <c r="AM69" s="87">
        <v>1</v>
      </c>
      <c r="AN69" s="87">
        <v>1.9</v>
      </c>
      <c r="AO69" s="87">
        <v>35.299999999999997</v>
      </c>
      <c r="AP69" s="87" t="s">
        <v>107</v>
      </c>
      <c r="AQ69" s="87">
        <v>13</v>
      </c>
      <c r="AR69" s="87">
        <v>5.8</v>
      </c>
    </row>
    <row r="70" spans="1:44" s="21" customFormat="1" x14ac:dyDescent="0.35">
      <c r="A70" s="22" t="s">
        <v>37</v>
      </c>
      <c r="B70" s="87">
        <v>3.6</v>
      </c>
      <c r="C70" s="87">
        <v>16.2</v>
      </c>
      <c r="D70" s="87">
        <v>223</v>
      </c>
      <c r="E70" s="87">
        <v>110</v>
      </c>
      <c r="F70" s="87">
        <v>22.7</v>
      </c>
      <c r="G70" s="87">
        <v>83.5</v>
      </c>
      <c r="H70" s="87">
        <v>26.8</v>
      </c>
      <c r="I70" s="87">
        <v>194</v>
      </c>
      <c r="J70" s="87">
        <v>28.1</v>
      </c>
      <c r="K70" s="87">
        <v>2.1</v>
      </c>
      <c r="L70" s="87">
        <v>25.4</v>
      </c>
      <c r="M70" s="87">
        <v>144</v>
      </c>
      <c r="N70" s="87">
        <v>178</v>
      </c>
      <c r="O70" s="87">
        <v>29.2</v>
      </c>
      <c r="P70" s="87">
        <v>133</v>
      </c>
      <c r="Q70" s="87">
        <v>15</v>
      </c>
      <c r="R70" s="87">
        <v>2.1</v>
      </c>
      <c r="S70" s="87" t="s">
        <v>107</v>
      </c>
      <c r="T70" s="87" t="s">
        <v>107</v>
      </c>
      <c r="U70" s="87">
        <v>3.3</v>
      </c>
      <c r="V70" s="87" t="s">
        <v>107</v>
      </c>
      <c r="W70" s="87">
        <v>8.1999999999999993</v>
      </c>
      <c r="X70" s="87">
        <v>770</v>
      </c>
      <c r="Y70" s="87">
        <v>48.5</v>
      </c>
      <c r="Z70" s="87">
        <v>106</v>
      </c>
      <c r="AA70" s="87">
        <v>12.1</v>
      </c>
      <c r="AB70" s="87">
        <v>47.2</v>
      </c>
      <c r="AC70" s="87">
        <v>8.4</v>
      </c>
      <c r="AD70" s="87">
        <v>1.8</v>
      </c>
      <c r="AE70" s="87">
        <v>1.1000000000000001</v>
      </c>
      <c r="AF70" s="87">
        <v>7.4</v>
      </c>
      <c r="AG70" s="87">
        <v>6.4</v>
      </c>
      <c r="AH70" s="87">
        <v>1.3</v>
      </c>
      <c r="AI70" s="87">
        <v>3.4</v>
      </c>
      <c r="AJ70" s="87">
        <v>3.3</v>
      </c>
      <c r="AK70" s="87" t="s">
        <v>107</v>
      </c>
      <c r="AL70" s="87">
        <v>3.8</v>
      </c>
      <c r="AM70" s="87">
        <v>1</v>
      </c>
      <c r="AN70" s="87">
        <v>1.9</v>
      </c>
      <c r="AO70" s="87">
        <v>34.799999999999997</v>
      </c>
      <c r="AP70" s="87" t="s">
        <v>107</v>
      </c>
      <c r="AQ70" s="87">
        <v>13.1</v>
      </c>
      <c r="AR70" s="87">
        <v>5.7</v>
      </c>
    </row>
    <row r="71" spans="1:44" s="21" customFormat="1" x14ac:dyDescent="0.35">
      <c r="A71" s="22" t="s">
        <v>37</v>
      </c>
      <c r="B71" s="87">
        <v>3.5</v>
      </c>
      <c r="C71" s="87">
        <v>16.899999999999999</v>
      </c>
      <c r="D71" s="87">
        <v>227</v>
      </c>
      <c r="E71" s="87">
        <v>114</v>
      </c>
      <c r="F71" s="87">
        <v>22.8</v>
      </c>
      <c r="G71" s="87">
        <v>85.8</v>
      </c>
      <c r="H71" s="87">
        <v>26.2</v>
      </c>
      <c r="I71" s="87">
        <v>195</v>
      </c>
      <c r="J71" s="87">
        <v>27.6</v>
      </c>
      <c r="K71" s="87">
        <v>2.2999999999999998</v>
      </c>
      <c r="L71" s="87">
        <v>25.6</v>
      </c>
      <c r="M71" s="87">
        <v>149</v>
      </c>
      <c r="N71" s="87">
        <v>184</v>
      </c>
      <c r="O71" s="87">
        <v>29.6</v>
      </c>
      <c r="P71" s="87">
        <v>135</v>
      </c>
      <c r="Q71" s="87">
        <v>15.5</v>
      </c>
      <c r="R71" s="87">
        <v>2.2000000000000002</v>
      </c>
      <c r="S71" s="87" t="s">
        <v>107</v>
      </c>
      <c r="T71" s="87" t="s">
        <v>107</v>
      </c>
      <c r="U71" s="87">
        <v>3</v>
      </c>
      <c r="V71" s="87">
        <v>0.7</v>
      </c>
      <c r="W71" s="87">
        <v>8.6</v>
      </c>
      <c r="X71" s="87">
        <v>770</v>
      </c>
      <c r="Y71" s="87">
        <v>49.1</v>
      </c>
      <c r="Z71" s="87">
        <v>107</v>
      </c>
      <c r="AA71" s="87">
        <v>12.3</v>
      </c>
      <c r="AB71" s="87">
        <v>45.8</v>
      </c>
      <c r="AC71" s="87">
        <v>8.8000000000000007</v>
      </c>
      <c r="AD71" s="87">
        <v>1.9</v>
      </c>
      <c r="AE71" s="87">
        <v>1.1000000000000001</v>
      </c>
      <c r="AF71" s="87">
        <v>7.4</v>
      </c>
      <c r="AG71" s="87">
        <v>6.6</v>
      </c>
      <c r="AH71" s="87">
        <v>1.2</v>
      </c>
      <c r="AI71" s="87">
        <v>3.5</v>
      </c>
      <c r="AJ71" s="87">
        <v>3.1</v>
      </c>
      <c r="AK71" s="87" t="s">
        <v>107</v>
      </c>
      <c r="AL71" s="87">
        <v>3.7</v>
      </c>
      <c r="AM71" s="87">
        <v>1.1000000000000001</v>
      </c>
      <c r="AN71" s="87">
        <v>1.9</v>
      </c>
      <c r="AO71" s="87">
        <v>35.1</v>
      </c>
      <c r="AP71" s="87" t="s">
        <v>107</v>
      </c>
      <c r="AQ71" s="87">
        <v>13.3</v>
      </c>
      <c r="AR71" s="87">
        <v>5.7</v>
      </c>
    </row>
    <row r="72" spans="1:44" s="21" customFormat="1" x14ac:dyDescent="0.35">
      <c r="A72" s="22" t="s">
        <v>37</v>
      </c>
      <c r="B72" s="87">
        <v>3.6</v>
      </c>
      <c r="C72" s="87">
        <v>14.5</v>
      </c>
      <c r="D72" s="87">
        <v>227</v>
      </c>
      <c r="E72" s="87">
        <v>114</v>
      </c>
      <c r="F72" s="87">
        <v>23.4</v>
      </c>
      <c r="G72" s="87">
        <v>86.9</v>
      </c>
      <c r="H72" s="87">
        <v>27.3</v>
      </c>
      <c r="I72" s="87">
        <v>196</v>
      </c>
      <c r="J72" s="87">
        <v>28.6</v>
      </c>
      <c r="K72" s="87">
        <v>2.1</v>
      </c>
      <c r="L72" s="87">
        <v>25.3</v>
      </c>
      <c r="M72" s="87">
        <v>146</v>
      </c>
      <c r="N72" s="87">
        <v>178</v>
      </c>
      <c r="O72" s="87">
        <v>30.1</v>
      </c>
      <c r="P72" s="87">
        <v>137</v>
      </c>
      <c r="Q72" s="87">
        <v>15.1</v>
      </c>
      <c r="R72" s="87">
        <v>2.2999999999999998</v>
      </c>
      <c r="S72" s="87" t="s">
        <v>107</v>
      </c>
      <c r="T72" s="87" t="s">
        <v>107</v>
      </c>
      <c r="U72" s="87">
        <v>3.4</v>
      </c>
      <c r="V72" s="87" t="s">
        <v>107</v>
      </c>
      <c r="W72" s="87">
        <v>8.3000000000000007</v>
      </c>
      <c r="X72" s="87">
        <v>781</v>
      </c>
      <c r="Y72" s="87">
        <v>49</v>
      </c>
      <c r="Z72" s="87">
        <v>106</v>
      </c>
      <c r="AA72" s="87">
        <v>12.3</v>
      </c>
      <c r="AB72" s="87">
        <v>46.7</v>
      </c>
      <c r="AC72" s="87">
        <v>9</v>
      </c>
      <c r="AD72" s="87">
        <v>1.8</v>
      </c>
      <c r="AE72" s="87">
        <v>1.2</v>
      </c>
      <c r="AF72" s="87">
        <v>7.6</v>
      </c>
      <c r="AG72" s="87">
        <v>6.6</v>
      </c>
      <c r="AH72" s="87">
        <v>1.2</v>
      </c>
      <c r="AI72" s="87">
        <v>3.7</v>
      </c>
      <c r="AJ72" s="87">
        <v>3.3</v>
      </c>
      <c r="AK72" s="87" t="s">
        <v>107</v>
      </c>
      <c r="AL72" s="87">
        <v>3.9</v>
      </c>
      <c r="AM72" s="87">
        <v>1.1000000000000001</v>
      </c>
      <c r="AN72" s="87">
        <v>1.9</v>
      </c>
      <c r="AO72" s="87">
        <v>35.4</v>
      </c>
      <c r="AP72" s="87" t="s">
        <v>107</v>
      </c>
      <c r="AQ72" s="87">
        <v>13.4</v>
      </c>
      <c r="AR72" s="87">
        <v>5.7</v>
      </c>
    </row>
    <row r="73" spans="1:44" s="21" customFormat="1" x14ac:dyDescent="0.35">
      <c r="A73" s="22" t="s">
        <v>37</v>
      </c>
      <c r="B73" s="87">
        <v>3.4</v>
      </c>
      <c r="C73" s="87">
        <v>15</v>
      </c>
      <c r="D73" s="87">
        <v>226</v>
      </c>
      <c r="E73" s="87">
        <v>114</v>
      </c>
      <c r="F73" s="87">
        <v>22.4</v>
      </c>
      <c r="G73" s="87">
        <v>85.2</v>
      </c>
      <c r="H73" s="87">
        <v>27</v>
      </c>
      <c r="I73" s="87">
        <v>192</v>
      </c>
      <c r="J73" s="87">
        <v>27.5</v>
      </c>
      <c r="K73" s="87">
        <v>2</v>
      </c>
      <c r="L73" s="87">
        <v>25.7</v>
      </c>
      <c r="M73" s="87">
        <v>151</v>
      </c>
      <c r="N73" s="87">
        <v>179</v>
      </c>
      <c r="O73" s="87">
        <v>30</v>
      </c>
      <c r="P73" s="87">
        <v>138</v>
      </c>
      <c r="Q73" s="87">
        <v>15.6</v>
      </c>
      <c r="R73" s="87">
        <v>2.7</v>
      </c>
      <c r="S73" s="87" t="s">
        <v>107</v>
      </c>
      <c r="T73" s="87" t="s">
        <v>107</v>
      </c>
      <c r="U73" s="87">
        <v>3.3</v>
      </c>
      <c r="V73" s="87">
        <v>1</v>
      </c>
      <c r="W73" s="87">
        <v>8.4</v>
      </c>
      <c r="X73" s="87">
        <v>788</v>
      </c>
      <c r="Y73" s="87">
        <v>49.8</v>
      </c>
      <c r="Z73" s="87">
        <v>108</v>
      </c>
      <c r="AA73" s="87">
        <v>12.5</v>
      </c>
      <c r="AB73" s="87">
        <v>48</v>
      </c>
      <c r="AC73" s="87">
        <v>9.1</v>
      </c>
      <c r="AD73" s="87">
        <v>1.8</v>
      </c>
      <c r="AE73" s="87">
        <v>1.1000000000000001</v>
      </c>
      <c r="AF73" s="87">
        <v>7.6</v>
      </c>
      <c r="AG73" s="87">
        <v>6.5</v>
      </c>
      <c r="AH73" s="87">
        <v>1.3</v>
      </c>
      <c r="AI73" s="87">
        <v>3.4</v>
      </c>
      <c r="AJ73" s="87">
        <v>3.2</v>
      </c>
      <c r="AK73" s="87" t="s">
        <v>107</v>
      </c>
      <c r="AL73" s="87">
        <v>3.7</v>
      </c>
      <c r="AM73" s="87">
        <v>1</v>
      </c>
      <c r="AN73" s="87">
        <v>2.1</v>
      </c>
      <c r="AO73" s="87">
        <v>35.299999999999997</v>
      </c>
      <c r="AP73" s="87" t="s">
        <v>107</v>
      </c>
      <c r="AQ73" s="87">
        <v>12.9</v>
      </c>
      <c r="AR73" s="87">
        <v>5.8</v>
      </c>
    </row>
    <row r="74" spans="1:44" s="21" customFormat="1" x14ac:dyDescent="0.35">
      <c r="A74" s="22" t="s">
        <v>37</v>
      </c>
      <c r="B74" s="87">
        <v>3.5</v>
      </c>
      <c r="C74" s="87">
        <v>15.3</v>
      </c>
      <c r="D74" s="87">
        <v>231</v>
      </c>
      <c r="E74" s="87">
        <v>116</v>
      </c>
      <c r="F74" s="87">
        <v>23.4</v>
      </c>
      <c r="G74" s="87">
        <v>87</v>
      </c>
      <c r="H74" s="87">
        <v>26.9</v>
      </c>
      <c r="I74" s="87">
        <v>194</v>
      </c>
      <c r="J74" s="87">
        <v>28.3</v>
      </c>
      <c r="K74" s="87">
        <v>2.2000000000000002</v>
      </c>
      <c r="L74" s="87">
        <v>24.6</v>
      </c>
      <c r="M74" s="87">
        <v>150</v>
      </c>
      <c r="N74" s="87">
        <v>180</v>
      </c>
      <c r="O74" s="87">
        <v>30.3</v>
      </c>
      <c r="P74" s="87">
        <v>136</v>
      </c>
      <c r="Q74" s="87">
        <v>15.7</v>
      </c>
      <c r="R74" s="87">
        <v>2.2999999999999998</v>
      </c>
      <c r="S74" s="87" t="s">
        <v>107</v>
      </c>
      <c r="T74" s="87" t="s">
        <v>107</v>
      </c>
      <c r="U74" s="87">
        <v>3.5</v>
      </c>
      <c r="V74" s="87" t="s">
        <v>107</v>
      </c>
      <c r="W74" s="87">
        <v>8.3000000000000007</v>
      </c>
      <c r="X74" s="87">
        <v>791</v>
      </c>
      <c r="Y74" s="87">
        <v>50.1</v>
      </c>
      <c r="Z74" s="87">
        <v>108</v>
      </c>
      <c r="AA74" s="87">
        <v>12.2</v>
      </c>
      <c r="AB74" s="87">
        <v>47.5</v>
      </c>
      <c r="AC74" s="87">
        <v>8.6999999999999993</v>
      </c>
      <c r="AD74" s="87">
        <v>1.8</v>
      </c>
      <c r="AE74" s="87">
        <v>1.2</v>
      </c>
      <c r="AF74" s="87">
        <v>7.7</v>
      </c>
      <c r="AG74" s="87">
        <v>6.5</v>
      </c>
      <c r="AH74" s="87">
        <v>1.2</v>
      </c>
      <c r="AI74" s="87">
        <v>3.6</v>
      </c>
      <c r="AJ74" s="87">
        <v>3.5</v>
      </c>
      <c r="AK74" s="87" t="s">
        <v>107</v>
      </c>
      <c r="AL74" s="87">
        <v>4</v>
      </c>
      <c r="AM74" s="87">
        <v>1</v>
      </c>
      <c r="AN74" s="87">
        <v>1.9</v>
      </c>
      <c r="AO74" s="87">
        <v>35.5</v>
      </c>
      <c r="AP74" s="87" t="s">
        <v>107</v>
      </c>
      <c r="AQ74" s="87">
        <v>13.6</v>
      </c>
      <c r="AR74" s="87">
        <v>5.8</v>
      </c>
    </row>
    <row r="75" spans="1:44" s="21" customFormat="1" x14ac:dyDescent="0.35">
      <c r="A75" s="22" t="s">
        <v>37</v>
      </c>
      <c r="B75" s="87">
        <v>2.9</v>
      </c>
      <c r="C75" s="87">
        <v>15.3</v>
      </c>
      <c r="D75" s="87">
        <v>231</v>
      </c>
      <c r="E75" s="87">
        <v>115</v>
      </c>
      <c r="F75" s="87">
        <v>23.5</v>
      </c>
      <c r="G75" s="87">
        <v>85.4</v>
      </c>
      <c r="H75" s="87">
        <v>27.2</v>
      </c>
      <c r="I75" s="87">
        <v>199</v>
      </c>
      <c r="J75" s="87">
        <v>28.6</v>
      </c>
      <c r="K75" s="87">
        <v>2</v>
      </c>
      <c r="L75" s="87">
        <v>25.9</v>
      </c>
      <c r="M75" s="87">
        <v>153</v>
      </c>
      <c r="N75" s="87">
        <v>181</v>
      </c>
      <c r="O75" s="87">
        <v>29.3</v>
      </c>
      <c r="P75" s="87">
        <v>135</v>
      </c>
      <c r="Q75" s="87">
        <v>15.5</v>
      </c>
      <c r="R75" s="87">
        <v>2.4</v>
      </c>
      <c r="S75" s="87" t="s">
        <v>107</v>
      </c>
      <c r="T75" s="87" t="s">
        <v>107</v>
      </c>
      <c r="U75" s="87">
        <v>3.2</v>
      </c>
      <c r="V75" s="87">
        <v>0.8</v>
      </c>
      <c r="W75" s="87">
        <v>8.4</v>
      </c>
      <c r="X75" s="87">
        <v>797</v>
      </c>
      <c r="Y75" s="87">
        <v>49.4</v>
      </c>
      <c r="Z75" s="87">
        <v>108</v>
      </c>
      <c r="AA75" s="87">
        <v>12.5</v>
      </c>
      <c r="AB75" s="87">
        <v>48.2</v>
      </c>
      <c r="AC75" s="87">
        <v>9.6</v>
      </c>
      <c r="AD75" s="87">
        <v>1.9</v>
      </c>
      <c r="AE75" s="87">
        <v>1.1000000000000001</v>
      </c>
      <c r="AF75" s="87">
        <v>7.4</v>
      </c>
      <c r="AG75" s="87">
        <v>6.5</v>
      </c>
      <c r="AH75" s="87">
        <v>1.3</v>
      </c>
      <c r="AI75" s="87">
        <v>3.6</v>
      </c>
      <c r="AJ75" s="87">
        <v>3.3</v>
      </c>
      <c r="AK75" s="87" t="s">
        <v>107</v>
      </c>
      <c r="AL75" s="87">
        <v>3.9</v>
      </c>
      <c r="AM75" s="87">
        <v>1</v>
      </c>
      <c r="AN75" s="87">
        <v>2.1</v>
      </c>
      <c r="AO75" s="87">
        <v>35.799999999999997</v>
      </c>
      <c r="AP75" s="87" t="s">
        <v>107</v>
      </c>
      <c r="AQ75" s="87">
        <v>13.5</v>
      </c>
      <c r="AR75" s="87">
        <v>5.8</v>
      </c>
    </row>
    <row r="76" spans="1:44" s="29" customFormat="1" x14ac:dyDescent="0.35">
      <c r="A76" s="44" t="s">
        <v>33</v>
      </c>
      <c r="B76" s="88">
        <f>AVERAGE(B61:B75)</f>
        <v>3.3733333333333331</v>
      </c>
      <c r="C76" s="88">
        <f t="shared" ref="C76:AR76" si="14">AVERAGE(C61:C75)</f>
        <v>15.226666666666667</v>
      </c>
      <c r="D76" s="88">
        <f t="shared" si="14"/>
        <v>226.26666666666668</v>
      </c>
      <c r="E76" s="88">
        <f t="shared" si="14"/>
        <v>113.33333333333333</v>
      </c>
      <c r="F76" s="88">
        <f t="shared" si="14"/>
        <v>22.793333333333329</v>
      </c>
      <c r="G76" s="88">
        <f t="shared" si="14"/>
        <v>85.36</v>
      </c>
      <c r="H76" s="88">
        <f t="shared" si="14"/>
        <v>26.406666666666663</v>
      </c>
      <c r="I76" s="88">
        <f t="shared" si="14"/>
        <v>194.8</v>
      </c>
      <c r="J76" s="88">
        <f t="shared" si="14"/>
        <v>27.506666666666671</v>
      </c>
      <c r="K76" s="88">
        <f t="shared" si="14"/>
        <v>2.0466666666666669</v>
      </c>
      <c r="L76" s="88">
        <f t="shared" si="14"/>
        <v>25</v>
      </c>
      <c r="M76" s="88">
        <f t="shared" si="14"/>
        <v>147.86666666666667</v>
      </c>
      <c r="N76" s="88">
        <f t="shared" si="14"/>
        <v>180.2</v>
      </c>
      <c r="O76" s="88">
        <f t="shared" si="14"/>
        <v>29.573333333333338</v>
      </c>
      <c r="P76" s="88">
        <f t="shared" si="14"/>
        <v>134.6</v>
      </c>
      <c r="Q76" s="88">
        <f t="shared" si="14"/>
        <v>15.326666666666664</v>
      </c>
      <c r="R76" s="88">
        <f t="shared" si="14"/>
        <v>2.3333333333333335</v>
      </c>
      <c r="S76" s="88">
        <f t="shared" si="14"/>
        <v>0.93333333333333324</v>
      </c>
      <c r="T76" s="88" t="s">
        <v>34</v>
      </c>
      <c r="U76" s="88">
        <f t="shared" si="14"/>
        <v>3.2266666666666666</v>
      </c>
      <c r="V76" s="88">
        <f t="shared" si="14"/>
        <v>0.85</v>
      </c>
      <c r="W76" s="88">
        <f t="shared" si="14"/>
        <v>8.293333333333333</v>
      </c>
      <c r="X76" s="88">
        <f t="shared" si="14"/>
        <v>774.13333333333333</v>
      </c>
      <c r="Y76" s="88">
        <f t="shared" si="14"/>
        <v>49.333333333333336</v>
      </c>
      <c r="Z76" s="88">
        <f t="shared" si="14"/>
        <v>106.66666666666667</v>
      </c>
      <c r="AA76" s="88">
        <f t="shared" si="14"/>
        <v>12.28</v>
      </c>
      <c r="AB76" s="88">
        <f t="shared" si="14"/>
        <v>47.220000000000006</v>
      </c>
      <c r="AC76" s="88">
        <f t="shared" si="14"/>
        <v>8.9666666666666668</v>
      </c>
      <c r="AD76" s="88">
        <f t="shared" si="14"/>
        <v>1.8</v>
      </c>
      <c r="AE76" s="88">
        <f t="shared" si="14"/>
        <v>1.1266666666666663</v>
      </c>
      <c r="AF76" s="88">
        <f t="shared" si="14"/>
        <v>7.5333333333333341</v>
      </c>
      <c r="AG76" s="88">
        <f t="shared" si="14"/>
        <v>6.4866666666666655</v>
      </c>
      <c r="AH76" s="88">
        <f t="shared" si="14"/>
        <v>1.2399999999999998</v>
      </c>
      <c r="AI76" s="88">
        <f t="shared" si="14"/>
        <v>3.5333333333333337</v>
      </c>
      <c r="AJ76" s="88">
        <f t="shared" si="14"/>
        <v>3.2733333333333334</v>
      </c>
      <c r="AK76" s="88" t="s">
        <v>34</v>
      </c>
      <c r="AL76" s="88">
        <f t="shared" si="14"/>
        <v>3.82</v>
      </c>
      <c r="AM76" s="88">
        <f t="shared" si="14"/>
        <v>1.0133333333333332</v>
      </c>
      <c r="AN76" s="88">
        <f t="shared" si="14"/>
        <v>1.9733333333333332</v>
      </c>
      <c r="AO76" s="88">
        <f t="shared" si="14"/>
        <v>35.36</v>
      </c>
      <c r="AP76" s="88" t="s">
        <v>34</v>
      </c>
      <c r="AQ76" s="88">
        <f t="shared" si="14"/>
        <v>13.226666666666668</v>
      </c>
      <c r="AR76" s="88">
        <f t="shared" si="14"/>
        <v>5.7333333333333334</v>
      </c>
    </row>
    <row r="77" spans="1:44" s="29" customFormat="1" x14ac:dyDescent="0.35">
      <c r="A77" s="44" t="s">
        <v>35</v>
      </c>
      <c r="B77" s="88">
        <f>STDEV(B61:B75)</f>
        <v>0.20165977949672231</v>
      </c>
      <c r="C77" s="88">
        <f t="shared" ref="C77:AR77" si="15">STDEV(C61:C75)</f>
        <v>0.98231989746333703</v>
      </c>
      <c r="D77" s="88">
        <f t="shared" si="15"/>
        <v>2.3135213317324208</v>
      </c>
      <c r="E77" s="88">
        <f t="shared" si="15"/>
        <v>1.5886502207249786</v>
      </c>
      <c r="F77" s="88">
        <f t="shared" si="15"/>
        <v>0.3899938949461107</v>
      </c>
      <c r="G77" s="88">
        <f t="shared" si="15"/>
        <v>1.167292349230229</v>
      </c>
      <c r="H77" s="88">
        <f t="shared" si="15"/>
        <v>0.65842524976173966</v>
      </c>
      <c r="I77" s="88">
        <f t="shared" si="15"/>
        <v>3.0752467961356946</v>
      </c>
      <c r="J77" s="88">
        <f t="shared" si="15"/>
        <v>0.90116326938864943</v>
      </c>
      <c r="K77" s="88">
        <f t="shared" si="15"/>
        <v>0.12459458063579462</v>
      </c>
      <c r="L77" s="88">
        <f t="shared" si="15"/>
        <v>0.57693772875167648</v>
      </c>
      <c r="M77" s="88">
        <f t="shared" si="15"/>
        <v>2.6690465570704314</v>
      </c>
      <c r="N77" s="88">
        <f t="shared" si="15"/>
        <v>1.9712215212183244</v>
      </c>
      <c r="O77" s="88">
        <f t="shared" si="15"/>
        <v>0.62617508581485259</v>
      </c>
      <c r="P77" s="88">
        <f t="shared" si="15"/>
        <v>2.0976176963403028</v>
      </c>
      <c r="Q77" s="88">
        <f t="shared" si="15"/>
        <v>0.21201976547572388</v>
      </c>
      <c r="R77" s="88">
        <f t="shared" si="15"/>
        <v>0.20586634591635514</v>
      </c>
      <c r="S77" s="88">
        <f t="shared" si="15"/>
        <v>0.40414518843273806</v>
      </c>
      <c r="T77" s="88" t="s">
        <v>34</v>
      </c>
      <c r="U77" s="88">
        <f t="shared" si="15"/>
        <v>0.18695555876298769</v>
      </c>
      <c r="V77" s="88">
        <f t="shared" si="15"/>
        <v>0.1354006400772664</v>
      </c>
      <c r="W77" s="88">
        <f t="shared" si="15"/>
        <v>0.13870146083619775</v>
      </c>
      <c r="X77" s="88">
        <f t="shared" si="15"/>
        <v>11.457166607266679</v>
      </c>
      <c r="Y77" s="88">
        <f t="shared" si="15"/>
        <v>0.52870011303555531</v>
      </c>
      <c r="Z77" s="88">
        <f t="shared" si="15"/>
        <v>0.9759000729485332</v>
      </c>
      <c r="AA77" s="88">
        <f t="shared" si="15"/>
        <v>0.13201731488169083</v>
      </c>
      <c r="AB77" s="88">
        <f t="shared" si="15"/>
        <v>0.5833401360147572</v>
      </c>
      <c r="AC77" s="88">
        <f t="shared" si="15"/>
        <v>0.2919556391613205</v>
      </c>
      <c r="AD77" s="88">
        <f t="shared" si="15"/>
        <v>6.5465367070797698E-2</v>
      </c>
      <c r="AE77" s="88">
        <f t="shared" si="15"/>
        <v>4.5773770821706292E-2</v>
      </c>
      <c r="AF77" s="88">
        <f t="shared" si="15"/>
        <v>0.11751393027860052</v>
      </c>
      <c r="AG77" s="88">
        <f t="shared" si="15"/>
        <v>0.130201309334357</v>
      </c>
      <c r="AH77" s="88">
        <f t="shared" si="15"/>
        <v>5.0709255283711036E-2</v>
      </c>
      <c r="AI77" s="88">
        <f t="shared" si="15"/>
        <v>8.9973541084243824E-2</v>
      </c>
      <c r="AJ77" s="88">
        <f t="shared" si="15"/>
        <v>0.11629191512658783</v>
      </c>
      <c r="AK77" s="88" t="s">
        <v>34</v>
      </c>
      <c r="AL77" s="88">
        <f t="shared" si="15"/>
        <v>0.1146423008442221</v>
      </c>
      <c r="AM77" s="88">
        <f t="shared" si="15"/>
        <v>3.5186577527449865E-2</v>
      </c>
      <c r="AN77" s="88">
        <f t="shared" si="15"/>
        <v>8.8371510168853751E-2</v>
      </c>
      <c r="AO77" s="88">
        <f t="shared" si="15"/>
        <v>0.28485585327118917</v>
      </c>
      <c r="AP77" s="88" t="s">
        <v>34</v>
      </c>
      <c r="AQ77" s="88">
        <f t="shared" si="15"/>
        <v>0.20165977949672237</v>
      </c>
      <c r="AR77" s="88">
        <f t="shared" si="15"/>
        <v>6.1721339984836684E-2</v>
      </c>
    </row>
    <row r="78" spans="1:44" s="21" customFormat="1" ht="12.5" x14ac:dyDescent="0.25">
      <c r="A78" s="29" t="s">
        <v>36</v>
      </c>
      <c r="B78" s="23">
        <v>3.19</v>
      </c>
      <c r="C78" s="23">
        <v>20</v>
      </c>
      <c r="D78" s="23">
        <v>220</v>
      </c>
      <c r="E78" s="23">
        <v>109</v>
      </c>
      <c r="F78" s="23">
        <v>22.7</v>
      </c>
      <c r="G78" s="23">
        <v>82.8</v>
      </c>
      <c r="H78" s="23">
        <v>31.2</v>
      </c>
      <c r="I78" s="23">
        <v>186.8</v>
      </c>
      <c r="J78" s="23">
        <v>27</v>
      </c>
      <c r="K78" s="23"/>
      <c r="L78" s="23">
        <v>25.7</v>
      </c>
      <c r="M78" s="23">
        <v>147</v>
      </c>
      <c r="N78" s="23">
        <v>178</v>
      </c>
      <c r="O78" s="23">
        <v>36.5</v>
      </c>
      <c r="P78" s="23">
        <v>134.30000000000001</v>
      </c>
      <c r="Q78" s="23">
        <v>15.3</v>
      </c>
      <c r="R78" s="23">
        <v>2.35</v>
      </c>
      <c r="S78" s="23"/>
      <c r="T78" s="23">
        <v>0.4</v>
      </c>
      <c r="U78" s="23">
        <v>3.3</v>
      </c>
      <c r="V78" s="23">
        <v>1.01</v>
      </c>
      <c r="W78" s="23">
        <v>8.19</v>
      </c>
      <c r="X78" s="23">
        <v>788</v>
      </c>
      <c r="Y78" s="23">
        <v>51</v>
      </c>
      <c r="Z78" s="23">
        <v>105</v>
      </c>
      <c r="AA78" s="23">
        <v>12.6</v>
      </c>
      <c r="AB78" s="23">
        <v>48</v>
      </c>
      <c r="AC78" s="23">
        <v>9.6999999999999993</v>
      </c>
      <c r="AD78" s="23">
        <v>2</v>
      </c>
      <c r="AE78" s="23">
        <v>1.2</v>
      </c>
      <c r="AF78" s="23">
        <v>8.5399999999999991</v>
      </c>
      <c r="AG78" s="23">
        <v>7</v>
      </c>
      <c r="AH78" s="23">
        <v>1.34</v>
      </c>
      <c r="AI78" s="23">
        <v>3.61</v>
      </c>
      <c r="AJ78" s="23">
        <v>3.64</v>
      </c>
      <c r="AK78" s="23">
        <v>0.47</v>
      </c>
      <c r="AL78" s="23">
        <v>3.74</v>
      </c>
      <c r="AM78" s="23">
        <v>1.1100000000000001</v>
      </c>
      <c r="AN78" s="23">
        <v>1.62</v>
      </c>
      <c r="AO78" s="23">
        <v>35</v>
      </c>
      <c r="AP78" s="23">
        <v>0.7</v>
      </c>
      <c r="AQ78" s="23">
        <v>15.8</v>
      </c>
      <c r="AR78" s="23">
        <v>5.76</v>
      </c>
    </row>
    <row r="79" spans="1:44" s="21" customFormat="1" x14ac:dyDescent="0.35">
      <c r="A79" s="22" t="s">
        <v>38</v>
      </c>
      <c r="B79" s="87">
        <v>1.6</v>
      </c>
      <c r="C79" s="87">
        <v>10.9</v>
      </c>
      <c r="D79" s="87">
        <v>136</v>
      </c>
      <c r="E79" s="87">
        <v>78</v>
      </c>
      <c r="F79" s="87">
        <v>11.4</v>
      </c>
      <c r="G79" s="87">
        <v>32.799999999999997</v>
      </c>
      <c r="H79" s="87">
        <v>34.200000000000003</v>
      </c>
      <c r="I79" s="87">
        <v>112</v>
      </c>
      <c r="J79" s="87">
        <v>17.3</v>
      </c>
      <c r="K79" s="87">
        <v>1.9</v>
      </c>
      <c r="L79" s="87">
        <v>12.1</v>
      </c>
      <c r="M79" s="87">
        <v>116</v>
      </c>
      <c r="N79" s="87">
        <v>176</v>
      </c>
      <c r="O79" s="87">
        <v>23.8</v>
      </c>
      <c r="P79" s="87">
        <v>180</v>
      </c>
      <c r="Q79" s="87">
        <v>12.2</v>
      </c>
      <c r="R79" s="87">
        <v>1.3</v>
      </c>
      <c r="S79" s="87">
        <v>1.9</v>
      </c>
      <c r="T79" s="87" t="s">
        <v>107</v>
      </c>
      <c r="U79" s="87">
        <v>3.4</v>
      </c>
      <c r="V79" s="87">
        <v>2.4</v>
      </c>
      <c r="W79" s="87">
        <v>8.1</v>
      </c>
      <c r="X79" s="87">
        <v>590</v>
      </c>
      <c r="Y79" s="87">
        <v>29.9</v>
      </c>
      <c r="Z79" s="87">
        <v>58.5</v>
      </c>
      <c r="AA79" s="87">
        <v>7</v>
      </c>
      <c r="AB79" s="87">
        <v>27.5</v>
      </c>
      <c r="AC79" s="87">
        <v>4.5999999999999996</v>
      </c>
      <c r="AD79" s="87">
        <v>1.2</v>
      </c>
      <c r="AE79" s="87" t="s">
        <v>107</v>
      </c>
      <c r="AF79" s="87">
        <v>4.7</v>
      </c>
      <c r="AG79" s="87">
        <v>4.0999999999999996</v>
      </c>
      <c r="AH79" s="87">
        <v>0.8</v>
      </c>
      <c r="AI79" s="87">
        <v>2.5</v>
      </c>
      <c r="AJ79" s="87">
        <v>2.4</v>
      </c>
      <c r="AK79" s="87" t="s">
        <v>107</v>
      </c>
      <c r="AL79" s="87">
        <v>4.9000000000000004</v>
      </c>
      <c r="AM79" s="87">
        <v>0.8</v>
      </c>
      <c r="AN79" s="87">
        <v>2</v>
      </c>
      <c r="AO79" s="87">
        <v>31.9</v>
      </c>
      <c r="AP79" s="87" t="s">
        <v>107</v>
      </c>
      <c r="AQ79" s="87">
        <v>9.5</v>
      </c>
      <c r="AR79" s="87">
        <v>3.2</v>
      </c>
    </row>
    <row r="80" spans="1:44" s="21" customFormat="1" x14ac:dyDescent="0.35">
      <c r="A80" s="22" t="s">
        <v>38</v>
      </c>
      <c r="B80" s="87">
        <v>1.7</v>
      </c>
      <c r="C80" s="87">
        <v>11.3</v>
      </c>
      <c r="D80" s="87">
        <v>139</v>
      </c>
      <c r="E80" s="87">
        <v>77.099999999999994</v>
      </c>
      <c r="F80" s="87">
        <v>11.7</v>
      </c>
      <c r="G80" s="87">
        <v>33</v>
      </c>
      <c r="H80" s="87">
        <v>33.700000000000003</v>
      </c>
      <c r="I80" s="87">
        <v>110</v>
      </c>
      <c r="J80" s="87">
        <v>17.899999999999999</v>
      </c>
      <c r="K80" s="87">
        <v>1.8</v>
      </c>
      <c r="L80" s="87">
        <v>13</v>
      </c>
      <c r="M80" s="87">
        <v>117</v>
      </c>
      <c r="N80" s="87">
        <v>173</v>
      </c>
      <c r="O80" s="87">
        <v>22.8</v>
      </c>
      <c r="P80" s="87">
        <v>179</v>
      </c>
      <c r="Q80" s="87">
        <v>11.7</v>
      </c>
      <c r="R80" s="87">
        <v>1.7</v>
      </c>
      <c r="S80" s="87">
        <v>1</v>
      </c>
      <c r="T80" s="87" t="s">
        <v>107</v>
      </c>
      <c r="U80" s="87">
        <v>3.2</v>
      </c>
      <c r="V80" s="87">
        <v>2.1</v>
      </c>
      <c r="W80" s="87">
        <v>7.9</v>
      </c>
      <c r="X80" s="87">
        <v>581</v>
      </c>
      <c r="Y80" s="87">
        <v>30.1</v>
      </c>
      <c r="Z80" s="87">
        <v>58.4</v>
      </c>
      <c r="AA80" s="87">
        <v>7</v>
      </c>
      <c r="AB80" s="87">
        <v>27</v>
      </c>
      <c r="AC80" s="87">
        <v>4.9000000000000004</v>
      </c>
      <c r="AD80" s="87">
        <v>1.2</v>
      </c>
      <c r="AE80" s="87" t="s">
        <v>107</v>
      </c>
      <c r="AF80" s="87">
        <v>4.5999999999999996</v>
      </c>
      <c r="AG80" s="87">
        <v>4</v>
      </c>
      <c r="AH80" s="87">
        <v>0.9</v>
      </c>
      <c r="AI80" s="87">
        <v>2.5</v>
      </c>
      <c r="AJ80" s="87">
        <v>2.2000000000000002</v>
      </c>
      <c r="AK80" s="87" t="s">
        <v>107</v>
      </c>
      <c r="AL80" s="87">
        <v>4.8</v>
      </c>
      <c r="AM80" s="87">
        <v>0.8</v>
      </c>
      <c r="AN80" s="87">
        <v>2</v>
      </c>
      <c r="AO80" s="87">
        <v>32.4</v>
      </c>
      <c r="AP80" s="87" t="s">
        <v>107</v>
      </c>
      <c r="AQ80" s="87">
        <v>9.6</v>
      </c>
      <c r="AR80" s="87">
        <v>3.2</v>
      </c>
    </row>
    <row r="81" spans="1:44" s="21" customFormat="1" x14ac:dyDescent="0.35">
      <c r="A81" s="22" t="s">
        <v>38</v>
      </c>
      <c r="B81" s="87">
        <v>2</v>
      </c>
      <c r="C81" s="87">
        <v>11.7</v>
      </c>
      <c r="D81" s="87">
        <v>139</v>
      </c>
      <c r="E81" s="87">
        <v>79.900000000000006</v>
      </c>
      <c r="F81" s="87">
        <v>11.8</v>
      </c>
      <c r="G81" s="87">
        <v>35.299999999999997</v>
      </c>
      <c r="H81" s="87">
        <v>34</v>
      </c>
      <c r="I81" s="87">
        <v>113</v>
      </c>
      <c r="J81" s="87">
        <v>18.399999999999999</v>
      </c>
      <c r="K81" s="87">
        <v>1.7</v>
      </c>
      <c r="L81" s="87">
        <v>11.6</v>
      </c>
      <c r="M81" s="87">
        <v>114</v>
      </c>
      <c r="N81" s="87">
        <v>176</v>
      </c>
      <c r="O81" s="87">
        <v>23.4</v>
      </c>
      <c r="P81" s="87">
        <v>177</v>
      </c>
      <c r="Q81" s="87">
        <v>12.3</v>
      </c>
      <c r="R81" s="87">
        <v>1.2</v>
      </c>
      <c r="S81" s="87">
        <v>1</v>
      </c>
      <c r="T81" s="87" t="s">
        <v>107</v>
      </c>
      <c r="U81" s="87">
        <v>3.6</v>
      </c>
      <c r="V81" s="87">
        <v>2.7</v>
      </c>
      <c r="W81" s="87">
        <v>8</v>
      </c>
      <c r="X81" s="87">
        <v>582</v>
      </c>
      <c r="Y81" s="87">
        <v>30.3</v>
      </c>
      <c r="Z81" s="87">
        <v>58.5</v>
      </c>
      <c r="AA81" s="87">
        <v>7</v>
      </c>
      <c r="AB81" s="87">
        <v>26.6</v>
      </c>
      <c r="AC81" s="87">
        <v>5.0999999999999996</v>
      </c>
      <c r="AD81" s="87">
        <v>1.1000000000000001</v>
      </c>
      <c r="AE81" s="87" t="s">
        <v>107</v>
      </c>
      <c r="AF81" s="87">
        <v>4.5999999999999996</v>
      </c>
      <c r="AG81" s="87">
        <v>4.3</v>
      </c>
      <c r="AH81" s="87">
        <v>0.9</v>
      </c>
      <c r="AI81" s="87">
        <v>2.4</v>
      </c>
      <c r="AJ81" s="87">
        <v>2.4</v>
      </c>
      <c r="AK81" s="87" t="s">
        <v>107</v>
      </c>
      <c r="AL81" s="87">
        <v>4.8</v>
      </c>
      <c r="AM81" s="87">
        <v>0.8</v>
      </c>
      <c r="AN81" s="87">
        <v>1.9</v>
      </c>
      <c r="AO81" s="87">
        <v>31.5</v>
      </c>
      <c r="AP81" s="87" t="s">
        <v>107</v>
      </c>
      <c r="AQ81" s="87">
        <v>9.5</v>
      </c>
      <c r="AR81" s="87">
        <v>3.2</v>
      </c>
    </row>
    <row r="82" spans="1:44" s="21" customFormat="1" x14ac:dyDescent="0.35">
      <c r="A82" s="22" t="s">
        <v>38</v>
      </c>
      <c r="B82" s="87">
        <v>1.9</v>
      </c>
      <c r="C82" s="87">
        <v>11.2</v>
      </c>
      <c r="D82" s="87">
        <v>139</v>
      </c>
      <c r="E82" s="87">
        <v>77.5</v>
      </c>
      <c r="F82" s="87">
        <v>11.7</v>
      </c>
      <c r="G82" s="87">
        <v>34.1</v>
      </c>
      <c r="H82" s="87">
        <v>33.700000000000003</v>
      </c>
      <c r="I82" s="87">
        <v>103</v>
      </c>
      <c r="J82" s="87">
        <v>17.3</v>
      </c>
      <c r="K82" s="87">
        <v>1.7</v>
      </c>
      <c r="L82" s="87">
        <v>11.6</v>
      </c>
      <c r="M82" s="87">
        <v>113</v>
      </c>
      <c r="N82" s="87">
        <v>178</v>
      </c>
      <c r="O82" s="87">
        <v>23.4</v>
      </c>
      <c r="P82" s="87">
        <v>180</v>
      </c>
      <c r="Q82" s="87">
        <v>12</v>
      </c>
      <c r="R82" s="87">
        <v>1.3</v>
      </c>
      <c r="S82" s="87">
        <v>1.2</v>
      </c>
      <c r="T82" s="87" t="s">
        <v>107</v>
      </c>
      <c r="U82" s="87">
        <v>3.5</v>
      </c>
      <c r="V82" s="87">
        <v>2.5</v>
      </c>
      <c r="W82" s="87">
        <v>7.9</v>
      </c>
      <c r="X82" s="87">
        <v>585</v>
      </c>
      <c r="Y82" s="87">
        <v>30.4</v>
      </c>
      <c r="Z82" s="87">
        <v>58.8</v>
      </c>
      <c r="AA82" s="87">
        <v>7</v>
      </c>
      <c r="AB82" s="87">
        <v>27.1</v>
      </c>
      <c r="AC82" s="87">
        <v>4.8</v>
      </c>
      <c r="AD82" s="87">
        <v>1</v>
      </c>
      <c r="AE82" s="87">
        <v>0.7</v>
      </c>
      <c r="AF82" s="87">
        <v>4.5999999999999996</v>
      </c>
      <c r="AG82" s="87">
        <v>4.3</v>
      </c>
      <c r="AH82" s="87">
        <v>0.9</v>
      </c>
      <c r="AI82" s="87">
        <v>2.6</v>
      </c>
      <c r="AJ82" s="87">
        <v>2.2999999999999998</v>
      </c>
      <c r="AK82" s="87" t="s">
        <v>107</v>
      </c>
      <c r="AL82" s="87">
        <v>4.8</v>
      </c>
      <c r="AM82" s="87">
        <v>0.8</v>
      </c>
      <c r="AN82" s="87">
        <v>2.1</v>
      </c>
      <c r="AO82" s="87">
        <v>32</v>
      </c>
      <c r="AP82" s="87" t="s">
        <v>107</v>
      </c>
      <c r="AQ82" s="87">
        <v>9.5</v>
      </c>
      <c r="AR82" s="87">
        <v>3.2</v>
      </c>
    </row>
    <row r="83" spans="1:44" s="21" customFormat="1" x14ac:dyDescent="0.35">
      <c r="A83" s="22" t="s">
        <v>38</v>
      </c>
      <c r="B83" s="87">
        <v>2</v>
      </c>
      <c r="C83" s="87">
        <v>11.4</v>
      </c>
      <c r="D83" s="87">
        <v>138</v>
      </c>
      <c r="E83" s="87">
        <v>78</v>
      </c>
      <c r="F83" s="87">
        <v>11.3</v>
      </c>
      <c r="G83" s="87">
        <v>33.299999999999997</v>
      </c>
      <c r="H83" s="87">
        <v>32.9</v>
      </c>
      <c r="I83" s="87">
        <v>108</v>
      </c>
      <c r="J83" s="87">
        <v>17.7</v>
      </c>
      <c r="K83" s="87">
        <v>1.9</v>
      </c>
      <c r="L83" s="87">
        <v>12.3</v>
      </c>
      <c r="M83" s="87">
        <v>113</v>
      </c>
      <c r="N83" s="87">
        <v>175</v>
      </c>
      <c r="O83" s="87">
        <v>23.4</v>
      </c>
      <c r="P83" s="87">
        <v>177</v>
      </c>
      <c r="Q83" s="87">
        <v>11.8</v>
      </c>
      <c r="R83" s="87">
        <v>1.1000000000000001</v>
      </c>
      <c r="S83" s="87">
        <v>1</v>
      </c>
      <c r="T83" s="87" t="s">
        <v>107</v>
      </c>
      <c r="U83" s="87">
        <v>3.5</v>
      </c>
      <c r="V83" s="87">
        <v>2.5</v>
      </c>
      <c r="W83" s="87">
        <v>7.9</v>
      </c>
      <c r="X83" s="87">
        <v>574</v>
      </c>
      <c r="Y83" s="87">
        <v>29.9</v>
      </c>
      <c r="Z83" s="87">
        <v>59.1</v>
      </c>
      <c r="AA83" s="87">
        <v>7.1</v>
      </c>
      <c r="AB83" s="87">
        <v>26.7</v>
      </c>
      <c r="AC83" s="87">
        <v>4.7</v>
      </c>
      <c r="AD83" s="87">
        <v>1.1000000000000001</v>
      </c>
      <c r="AE83" s="87" t="s">
        <v>107</v>
      </c>
      <c r="AF83" s="87">
        <v>4.5</v>
      </c>
      <c r="AG83" s="87">
        <v>4.0999999999999996</v>
      </c>
      <c r="AH83" s="87">
        <v>0.8</v>
      </c>
      <c r="AI83" s="87">
        <v>2.2999999999999998</v>
      </c>
      <c r="AJ83" s="87">
        <v>2.4</v>
      </c>
      <c r="AK83" s="87" t="s">
        <v>107</v>
      </c>
      <c r="AL83" s="87">
        <v>4.7</v>
      </c>
      <c r="AM83" s="87">
        <v>0.8</v>
      </c>
      <c r="AN83" s="87">
        <v>1.8</v>
      </c>
      <c r="AO83" s="87">
        <v>31.8</v>
      </c>
      <c r="AP83" s="87" t="s">
        <v>107</v>
      </c>
      <c r="AQ83" s="87">
        <v>9.6</v>
      </c>
      <c r="AR83" s="87">
        <v>3.1</v>
      </c>
    </row>
    <row r="84" spans="1:44" s="21" customFormat="1" x14ac:dyDescent="0.35">
      <c r="A84" s="22" t="s">
        <v>38</v>
      </c>
      <c r="B84" s="87">
        <v>1.9</v>
      </c>
      <c r="C84" s="87">
        <v>11.3</v>
      </c>
      <c r="D84" s="87">
        <v>136</v>
      </c>
      <c r="E84" s="87">
        <v>76.5</v>
      </c>
      <c r="F84" s="87">
        <v>11.3</v>
      </c>
      <c r="G84" s="87">
        <v>33.9</v>
      </c>
      <c r="H84" s="87">
        <v>33.1</v>
      </c>
      <c r="I84" s="87">
        <v>106</v>
      </c>
      <c r="J84" s="87">
        <v>16.899999999999999</v>
      </c>
      <c r="K84" s="87">
        <v>1.8</v>
      </c>
      <c r="L84" s="87">
        <v>11.7</v>
      </c>
      <c r="M84" s="87">
        <v>113</v>
      </c>
      <c r="N84" s="87">
        <v>173</v>
      </c>
      <c r="O84" s="87">
        <v>22.5</v>
      </c>
      <c r="P84" s="87">
        <v>174</v>
      </c>
      <c r="Q84" s="87">
        <v>11.6</v>
      </c>
      <c r="R84" s="87">
        <v>1.4</v>
      </c>
      <c r="S84" s="87">
        <v>0.7</v>
      </c>
      <c r="T84" s="87" t="s">
        <v>107</v>
      </c>
      <c r="U84" s="87">
        <v>3.5</v>
      </c>
      <c r="V84" s="87">
        <v>2</v>
      </c>
      <c r="W84" s="87">
        <v>7.9</v>
      </c>
      <c r="X84" s="87">
        <v>584</v>
      </c>
      <c r="Y84" s="87">
        <v>29.6</v>
      </c>
      <c r="Z84" s="87">
        <v>58.8</v>
      </c>
      <c r="AA84" s="87">
        <v>7</v>
      </c>
      <c r="AB84" s="87">
        <v>26.7</v>
      </c>
      <c r="AC84" s="87">
        <v>5.2</v>
      </c>
      <c r="AD84" s="87">
        <v>1.1000000000000001</v>
      </c>
      <c r="AE84" s="87" t="s">
        <v>107</v>
      </c>
      <c r="AF84" s="87">
        <v>4.4000000000000004</v>
      </c>
      <c r="AG84" s="87">
        <v>4.2</v>
      </c>
      <c r="AH84" s="87">
        <v>0.8</v>
      </c>
      <c r="AI84" s="87">
        <v>2.2999999999999998</v>
      </c>
      <c r="AJ84" s="87">
        <v>2.2999999999999998</v>
      </c>
      <c r="AK84" s="87" t="s">
        <v>107</v>
      </c>
      <c r="AL84" s="87">
        <v>4.9000000000000004</v>
      </c>
      <c r="AM84" s="87">
        <v>0.8</v>
      </c>
      <c r="AN84" s="87">
        <v>1.8</v>
      </c>
      <c r="AO84" s="87">
        <v>31</v>
      </c>
      <c r="AP84" s="87" t="s">
        <v>107</v>
      </c>
      <c r="AQ84" s="87">
        <v>9.4</v>
      </c>
      <c r="AR84" s="87">
        <v>3.1</v>
      </c>
    </row>
    <row r="85" spans="1:44" s="21" customFormat="1" x14ac:dyDescent="0.35">
      <c r="A85" s="22" t="s">
        <v>38</v>
      </c>
      <c r="B85" s="87">
        <v>2</v>
      </c>
      <c r="C85" s="87">
        <v>11.1</v>
      </c>
      <c r="D85" s="87">
        <v>135</v>
      </c>
      <c r="E85" s="87">
        <v>77.099999999999994</v>
      </c>
      <c r="F85" s="87">
        <v>11.4</v>
      </c>
      <c r="G85" s="87">
        <v>31.5</v>
      </c>
      <c r="H85" s="87">
        <v>33.799999999999997</v>
      </c>
      <c r="I85" s="87">
        <v>108</v>
      </c>
      <c r="J85" s="87">
        <v>18.2</v>
      </c>
      <c r="K85" s="87">
        <v>1.7</v>
      </c>
      <c r="L85" s="87">
        <v>11.8</v>
      </c>
      <c r="M85" s="87">
        <v>111</v>
      </c>
      <c r="N85" s="87">
        <v>172</v>
      </c>
      <c r="O85" s="87">
        <v>23.4</v>
      </c>
      <c r="P85" s="87">
        <v>175</v>
      </c>
      <c r="Q85" s="87">
        <v>11.3</v>
      </c>
      <c r="R85" s="87">
        <v>1</v>
      </c>
      <c r="S85" s="87">
        <v>0.8</v>
      </c>
      <c r="T85" s="87" t="s">
        <v>107</v>
      </c>
      <c r="U85" s="87">
        <v>3.9</v>
      </c>
      <c r="V85" s="87">
        <v>2.7</v>
      </c>
      <c r="W85" s="87">
        <v>7.5</v>
      </c>
      <c r="X85" s="87">
        <v>584</v>
      </c>
      <c r="Y85" s="87">
        <v>30.2</v>
      </c>
      <c r="Z85" s="87">
        <v>57.9</v>
      </c>
      <c r="AA85" s="87">
        <v>7</v>
      </c>
      <c r="AB85" s="87">
        <v>26</v>
      </c>
      <c r="AC85" s="87">
        <v>4.8</v>
      </c>
      <c r="AD85" s="87">
        <v>1.2</v>
      </c>
      <c r="AE85" s="87" t="s">
        <v>107</v>
      </c>
      <c r="AF85" s="87">
        <v>4.5</v>
      </c>
      <c r="AG85" s="87">
        <v>4.2</v>
      </c>
      <c r="AH85" s="87">
        <v>0.8</v>
      </c>
      <c r="AI85" s="87">
        <v>2.4</v>
      </c>
      <c r="AJ85" s="87">
        <v>2.4</v>
      </c>
      <c r="AK85" s="87" t="s">
        <v>107</v>
      </c>
      <c r="AL85" s="87">
        <v>4.7</v>
      </c>
      <c r="AM85" s="87">
        <v>0.8</v>
      </c>
      <c r="AN85" s="87">
        <v>2.1</v>
      </c>
      <c r="AO85" s="87">
        <v>31.5</v>
      </c>
      <c r="AP85" s="87" t="s">
        <v>107</v>
      </c>
      <c r="AQ85" s="87">
        <v>9.5</v>
      </c>
      <c r="AR85" s="87">
        <v>3.1</v>
      </c>
    </row>
    <row r="86" spans="1:44" s="21" customFormat="1" x14ac:dyDescent="0.35">
      <c r="A86" s="22" t="s">
        <v>38</v>
      </c>
      <c r="B86" s="87">
        <v>2</v>
      </c>
      <c r="C86" s="87">
        <v>11.4</v>
      </c>
      <c r="D86" s="87">
        <v>137</v>
      </c>
      <c r="E86" s="87">
        <v>76.900000000000006</v>
      </c>
      <c r="F86" s="87">
        <v>11.7</v>
      </c>
      <c r="G86" s="87">
        <v>34.5</v>
      </c>
      <c r="H86" s="87">
        <v>33.1</v>
      </c>
      <c r="I86" s="87">
        <v>107</v>
      </c>
      <c r="J86" s="87">
        <v>16.5</v>
      </c>
      <c r="K86" s="87">
        <v>1.7</v>
      </c>
      <c r="L86" s="87">
        <v>11.7</v>
      </c>
      <c r="M86" s="87">
        <v>110</v>
      </c>
      <c r="N86" s="87">
        <v>175</v>
      </c>
      <c r="O86" s="87">
        <v>23</v>
      </c>
      <c r="P86" s="87">
        <v>175</v>
      </c>
      <c r="Q86" s="87">
        <v>11.7</v>
      </c>
      <c r="R86" s="87">
        <v>1.3</v>
      </c>
      <c r="S86" s="87">
        <v>0.8</v>
      </c>
      <c r="T86" s="87" t="s">
        <v>107</v>
      </c>
      <c r="U86" s="87">
        <v>3</v>
      </c>
      <c r="V86" s="87">
        <v>2.6</v>
      </c>
      <c r="W86" s="87">
        <v>7.7</v>
      </c>
      <c r="X86" s="87">
        <v>582</v>
      </c>
      <c r="Y86" s="87">
        <v>30.1</v>
      </c>
      <c r="Z86" s="87">
        <v>58.1</v>
      </c>
      <c r="AA86" s="87">
        <v>6.9</v>
      </c>
      <c r="AB86" s="87">
        <v>25.9</v>
      </c>
      <c r="AC86" s="87">
        <v>4.7</v>
      </c>
      <c r="AD86" s="87">
        <v>1.1000000000000001</v>
      </c>
      <c r="AE86" s="87" t="s">
        <v>107</v>
      </c>
      <c r="AF86" s="87">
        <v>4.4000000000000004</v>
      </c>
      <c r="AG86" s="87">
        <v>4.0999999999999996</v>
      </c>
      <c r="AH86" s="87">
        <v>0.8</v>
      </c>
      <c r="AI86" s="87">
        <v>2.4</v>
      </c>
      <c r="AJ86" s="87">
        <v>2.4</v>
      </c>
      <c r="AK86" s="87" t="s">
        <v>107</v>
      </c>
      <c r="AL86" s="87">
        <v>4.9000000000000004</v>
      </c>
      <c r="AM86" s="87">
        <v>0.8</v>
      </c>
      <c r="AN86" s="87">
        <v>2</v>
      </c>
      <c r="AO86" s="87">
        <v>31.5</v>
      </c>
      <c r="AP86" s="87" t="s">
        <v>107</v>
      </c>
      <c r="AQ86" s="87">
        <v>9.3000000000000007</v>
      </c>
      <c r="AR86" s="87">
        <v>3.2</v>
      </c>
    </row>
    <row r="87" spans="1:44" s="21" customFormat="1" x14ac:dyDescent="0.35">
      <c r="A87" s="22" t="s">
        <v>38</v>
      </c>
      <c r="B87" s="87">
        <v>1.9</v>
      </c>
      <c r="C87" s="87">
        <v>11.2</v>
      </c>
      <c r="D87" s="87">
        <v>138</v>
      </c>
      <c r="E87" s="87">
        <v>77.2</v>
      </c>
      <c r="F87" s="87">
        <v>11.5</v>
      </c>
      <c r="G87" s="87">
        <v>33.9</v>
      </c>
      <c r="H87" s="87">
        <v>32.799999999999997</v>
      </c>
      <c r="I87" s="87">
        <v>110</v>
      </c>
      <c r="J87" s="87">
        <v>17.899999999999999</v>
      </c>
      <c r="K87" s="87">
        <v>1.7</v>
      </c>
      <c r="L87" s="87">
        <v>12.1</v>
      </c>
      <c r="M87" s="87">
        <v>114</v>
      </c>
      <c r="N87" s="87">
        <v>176</v>
      </c>
      <c r="O87" s="87">
        <v>23.2</v>
      </c>
      <c r="P87" s="87">
        <v>175</v>
      </c>
      <c r="Q87" s="87">
        <v>11.7</v>
      </c>
      <c r="R87" s="87">
        <v>1.5</v>
      </c>
      <c r="S87" s="87">
        <v>0.7</v>
      </c>
      <c r="T87" s="87" t="s">
        <v>107</v>
      </c>
      <c r="U87" s="87">
        <v>3.6</v>
      </c>
      <c r="V87" s="87">
        <v>2.7</v>
      </c>
      <c r="W87" s="87">
        <v>7.8</v>
      </c>
      <c r="X87" s="87">
        <v>584</v>
      </c>
      <c r="Y87" s="87">
        <v>30</v>
      </c>
      <c r="Z87" s="87">
        <v>58.4</v>
      </c>
      <c r="AA87" s="87">
        <v>7</v>
      </c>
      <c r="AB87" s="87">
        <v>26.3</v>
      </c>
      <c r="AC87" s="87">
        <v>5.3</v>
      </c>
      <c r="AD87" s="87">
        <v>1.1000000000000001</v>
      </c>
      <c r="AE87" s="87" t="s">
        <v>107</v>
      </c>
      <c r="AF87" s="87">
        <v>4.5</v>
      </c>
      <c r="AG87" s="87">
        <v>4.0999999999999996</v>
      </c>
      <c r="AH87" s="87">
        <v>0.9</v>
      </c>
      <c r="AI87" s="87">
        <v>2.5</v>
      </c>
      <c r="AJ87" s="87">
        <v>2.2999999999999998</v>
      </c>
      <c r="AK87" s="87" t="s">
        <v>107</v>
      </c>
      <c r="AL87" s="87">
        <v>4.7</v>
      </c>
      <c r="AM87" s="87">
        <v>0.8</v>
      </c>
      <c r="AN87" s="87">
        <v>1.9</v>
      </c>
      <c r="AO87" s="87">
        <v>31.8</v>
      </c>
      <c r="AP87" s="87" t="s">
        <v>107</v>
      </c>
      <c r="AQ87" s="87">
        <v>9.4</v>
      </c>
      <c r="AR87" s="87">
        <v>3.1</v>
      </c>
    </row>
    <row r="88" spans="1:44" s="21" customFormat="1" x14ac:dyDescent="0.35">
      <c r="A88" s="22" t="s">
        <v>38</v>
      </c>
      <c r="B88" s="87">
        <v>2.1</v>
      </c>
      <c r="C88" s="87">
        <v>11.2</v>
      </c>
      <c r="D88" s="87">
        <v>138</v>
      </c>
      <c r="E88" s="87">
        <v>77.900000000000006</v>
      </c>
      <c r="F88" s="87">
        <v>11.8</v>
      </c>
      <c r="G88" s="87">
        <v>34.1</v>
      </c>
      <c r="H88" s="87">
        <v>32.6</v>
      </c>
      <c r="I88" s="87">
        <v>105</v>
      </c>
      <c r="J88" s="87">
        <v>17.2</v>
      </c>
      <c r="K88" s="87">
        <v>1.7</v>
      </c>
      <c r="L88" s="87">
        <v>12.5</v>
      </c>
      <c r="M88" s="87">
        <v>112</v>
      </c>
      <c r="N88" s="87">
        <v>174</v>
      </c>
      <c r="O88" s="87">
        <v>23.3</v>
      </c>
      <c r="P88" s="87">
        <v>177</v>
      </c>
      <c r="Q88" s="87">
        <v>11.1</v>
      </c>
      <c r="R88" s="87">
        <v>1.2</v>
      </c>
      <c r="S88" s="87">
        <v>0.8</v>
      </c>
      <c r="T88" s="87" t="s">
        <v>107</v>
      </c>
      <c r="U88" s="87">
        <v>3.5</v>
      </c>
      <c r="V88" s="87">
        <v>2.6</v>
      </c>
      <c r="W88" s="87">
        <v>7.9</v>
      </c>
      <c r="X88" s="87">
        <v>584</v>
      </c>
      <c r="Y88" s="87">
        <v>30.3</v>
      </c>
      <c r="Z88" s="87">
        <v>59</v>
      </c>
      <c r="AA88" s="87">
        <v>7.2</v>
      </c>
      <c r="AB88" s="87">
        <v>27.5</v>
      </c>
      <c r="AC88" s="87">
        <v>5.2</v>
      </c>
      <c r="AD88" s="87">
        <v>1.1000000000000001</v>
      </c>
      <c r="AE88" s="87">
        <v>0.7</v>
      </c>
      <c r="AF88" s="87">
        <v>4.5</v>
      </c>
      <c r="AG88" s="87">
        <v>4.0999999999999996</v>
      </c>
      <c r="AH88" s="87">
        <v>0.8</v>
      </c>
      <c r="AI88" s="87">
        <v>2.4</v>
      </c>
      <c r="AJ88" s="87">
        <v>2.2000000000000002</v>
      </c>
      <c r="AK88" s="87" t="s">
        <v>107</v>
      </c>
      <c r="AL88" s="87">
        <v>5.0999999999999996</v>
      </c>
      <c r="AM88" s="87">
        <v>0.8</v>
      </c>
      <c r="AN88" s="87">
        <v>1.9</v>
      </c>
      <c r="AO88" s="87">
        <v>31.7</v>
      </c>
      <c r="AP88" s="87" t="s">
        <v>107</v>
      </c>
      <c r="AQ88" s="87">
        <v>9.1</v>
      </c>
      <c r="AR88" s="87">
        <v>3.1</v>
      </c>
    </row>
    <row r="89" spans="1:44" s="21" customFormat="1" x14ac:dyDescent="0.35">
      <c r="A89" s="22" t="s">
        <v>38</v>
      </c>
      <c r="B89" s="87">
        <v>2.2000000000000002</v>
      </c>
      <c r="C89" s="87">
        <v>11.6</v>
      </c>
      <c r="D89" s="87">
        <v>139</v>
      </c>
      <c r="E89" s="87">
        <v>77.599999999999994</v>
      </c>
      <c r="F89" s="87">
        <v>11.6</v>
      </c>
      <c r="G89" s="87">
        <v>36.200000000000003</v>
      </c>
      <c r="H89" s="87">
        <v>34.5</v>
      </c>
      <c r="I89" s="87">
        <v>110</v>
      </c>
      <c r="J89" s="87">
        <v>17.3</v>
      </c>
      <c r="K89" s="87">
        <v>1.9</v>
      </c>
      <c r="L89" s="87">
        <v>11.6</v>
      </c>
      <c r="M89" s="87">
        <v>111</v>
      </c>
      <c r="N89" s="87">
        <v>175</v>
      </c>
      <c r="O89" s="87">
        <v>23.4</v>
      </c>
      <c r="P89" s="87">
        <v>177</v>
      </c>
      <c r="Q89" s="87">
        <v>11.6</v>
      </c>
      <c r="R89" s="87">
        <v>1.2</v>
      </c>
      <c r="S89" s="87">
        <v>0.7</v>
      </c>
      <c r="T89" s="87" t="s">
        <v>107</v>
      </c>
      <c r="U89" s="87">
        <v>3.4</v>
      </c>
      <c r="V89" s="87">
        <v>2.2000000000000002</v>
      </c>
      <c r="W89" s="87">
        <v>7.6</v>
      </c>
      <c r="X89" s="87">
        <v>583</v>
      </c>
      <c r="Y89" s="87">
        <v>30.2</v>
      </c>
      <c r="Z89" s="87">
        <v>57.9</v>
      </c>
      <c r="AA89" s="87">
        <v>7</v>
      </c>
      <c r="AB89" s="87">
        <v>27.8</v>
      </c>
      <c r="AC89" s="87">
        <v>4.9000000000000004</v>
      </c>
      <c r="AD89" s="87">
        <v>1.1000000000000001</v>
      </c>
      <c r="AE89" s="87">
        <v>0.7</v>
      </c>
      <c r="AF89" s="87">
        <v>4.5</v>
      </c>
      <c r="AG89" s="87">
        <v>4.2</v>
      </c>
      <c r="AH89" s="87">
        <v>0.8</v>
      </c>
      <c r="AI89" s="87">
        <v>2.5</v>
      </c>
      <c r="AJ89" s="87">
        <v>2.4</v>
      </c>
      <c r="AK89" s="87" t="s">
        <v>107</v>
      </c>
      <c r="AL89" s="87">
        <v>4.8</v>
      </c>
      <c r="AM89" s="87">
        <v>0.8</v>
      </c>
      <c r="AN89" s="87">
        <v>2</v>
      </c>
      <c r="AO89" s="87">
        <v>31.1</v>
      </c>
      <c r="AP89" s="87" t="s">
        <v>107</v>
      </c>
      <c r="AQ89" s="87">
        <v>9.5</v>
      </c>
      <c r="AR89" s="87">
        <v>3.2</v>
      </c>
    </row>
    <row r="90" spans="1:44" s="21" customFormat="1" x14ac:dyDescent="0.35">
      <c r="A90" s="22" t="s">
        <v>38</v>
      </c>
      <c r="B90" s="87">
        <v>1.9</v>
      </c>
      <c r="C90" s="87">
        <v>11.6</v>
      </c>
      <c r="D90" s="87">
        <v>138</v>
      </c>
      <c r="E90" s="87">
        <v>77.7</v>
      </c>
      <c r="F90" s="87">
        <v>11.4</v>
      </c>
      <c r="G90" s="87">
        <v>34.4</v>
      </c>
      <c r="H90" s="87">
        <v>34.5</v>
      </c>
      <c r="I90" s="87">
        <v>107</v>
      </c>
      <c r="J90" s="87">
        <v>18.399999999999999</v>
      </c>
      <c r="K90" s="87">
        <v>1.8</v>
      </c>
      <c r="L90" s="87">
        <v>12.8</v>
      </c>
      <c r="M90" s="87">
        <v>114</v>
      </c>
      <c r="N90" s="87">
        <v>178</v>
      </c>
      <c r="O90" s="87">
        <v>23.4</v>
      </c>
      <c r="P90" s="87">
        <v>178</v>
      </c>
      <c r="Q90" s="87">
        <v>11.7</v>
      </c>
      <c r="R90" s="87">
        <v>1.3</v>
      </c>
      <c r="S90" s="87" t="s">
        <v>107</v>
      </c>
      <c r="T90" s="87" t="s">
        <v>107</v>
      </c>
      <c r="U90" s="87">
        <v>3.2</v>
      </c>
      <c r="V90" s="87">
        <v>2.4</v>
      </c>
      <c r="W90" s="87">
        <v>7.8</v>
      </c>
      <c r="X90" s="87">
        <v>592</v>
      </c>
      <c r="Y90" s="87">
        <v>30.1</v>
      </c>
      <c r="Z90" s="87">
        <v>59.1</v>
      </c>
      <c r="AA90" s="87">
        <v>7.1</v>
      </c>
      <c r="AB90" s="87">
        <v>26.9</v>
      </c>
      <c r="AC90" s="87">
        <v>4.7</v>
      </c>
      <c r="AD90" s="87">
        <v>1.2</v>
      </c>
      <c r="AE90" s="87">
        <v>0.7</v>
      </c>
      <c r="AF90" s="87">
        <v>4.5</v>
      </c>
      <c r="AG90" s="87">
        <v>4.3</v>
      </c>
      <c r="AH90" s="87">
        <v>0.8</v>
      </c>
      <c r="AI90" s="87">
        <v>2.4</v>
      </c>
      <c r="AJ90" s="87">
        <v>2.4</v>
      </c>
      <c r="AK90" s="87" t="s">
        <v>107</v>
      </c>
      <c r="AL90" s="87">
        <v>5</v>
      </c>
      <c r="AM90" s="87">
        <v>0.8</v>
      </c>
      <c r="AN90" s="87">
        <v>1.9</v>
      </c>
      <c r="AO90" s="87">
        <v>31.8</v>
      </c>
      <c r="AP90" s="87" t="s">
        <v>107</v>
      </c>
      <c r="AQ90" s="87">
        <v>9.6</v>
      </c>
      <c r="AR90" s="87">
        <v>3.2</v>
      </c>
    </row>
    <row r="91" spans="1:44" s="21" customFormat="1" x14ac:dyDescent="0.35">
      <c r="A91" s="22" t="s">
        <v>38</v>
      </c>
      <c r="B91" s="87">
        <v>2.2999999999999998</v>
      </c>
      <c r="C91" s="87">
        <v>11.7</v>
      </c>
      <c r="D91" s="87">
        <v>138</v>
      </c>
      <c r="E91" s="87">
        <v>76.8</v>
      </c>
      <c r="F91" s="87">
        <v>11.7</v>
      </c>
      <c r="G91" s="87">
        <v>35.799999999999997</v>
      </c>
      <c r="H91" s="87">
        <v>33.799999999999997</v>
      </c>
      <c r="I91" s="87">
        <v>112</v>
      </c>
      <c r="J91" s="87">
        <v>17.7</v>
      </c>
      <c r="K91" s="87">
        <v>1.8</v>
      </c>
      <c r="L91" s="87">
        <v>13</v>
      </c>
      <c r="M91" s="87">
        <v>114</v>
      </c>
      <c r="N91" s="87">
        <v>177</v>
      </c>
      <c r="O91" s="87">
        <v>23.8</v>
      </c>
      <c r="P91" s="87">
        <v>179</v>
      </c>
      <c r="Q91" s="87">
        <v>11.7</v>
      </c>
      <c r="R91" s="87">
        <v>1.5</v>
      </c>
      <c r="S91" s="87" t="s">
        <v>107</v>
      </c>
      <c r="T91" s="87" t="s">
        <v>107</v>
      </c>
      <c r="U91" s="87">
        <v>3.7</v>
      </c>
      <c r="V91" s="87">
        <v>2.4</v>
      </c>
      <c r="W91" s="87">
        <v>8.1999999999999993</v>
      </c>
      <c r="X91" s="87">
        <v>594</v>
      </c>
      <c r="Y91" s="87">
        <v>30.8</v>
      </c>
      <c r="Z91" s="87">
        <v>58.1</v>
      </c>
      <c r="AA91" s="87">
        <v>7.1</v>
      </c>
      <c r="AB91" s="87">
        <v>27.1</v>
      </c>
      <c r="AC91" s="87">
        <v>5.2</v>
      </c>
      <c r="AD91" s="87">
        <v>1.1000000000000001</v>
      </c>
      <c r="AE91" s="87" t="s">
        <v>107</v>
      </c>
      <c r="AF91" s="87">
        <v>4.4000000000000004</v>
      </c>
      <c r="AG91" s="87">
        <v>4.4000000000000004</v>
      </c>
      <c r="AH91" s="87">
        <v>0.9</v>
      </c>
      <c r="AI91" s="87">
        <v>2.2999999999999998</v>
      </c>
      <c r="AJ91" s="87">
        <v>2.2999999999999998</v>
      </c>
      <c r="AK91" s="87" t="s">
        <v>107</v>
      </c>
      <c r="AL91" s="87">
        <v>4.8</v>
      </c>
      <c r="AM91" s="87">
        <v>0.8</v>
      </c>
      <c r="AN91" s="87">
        <v>2</v>
      </c>
      <c r="AO91" s="87">
        <v>32.1</v>
      </c>
      <c r="AP91" s="87" t="s">
        <v>107</v>
      </c>
      <c r="AQ91" s="87">
        <v>9.6</v>
      </c>
      <c r="AR91" s="87">
        <v>3.1</v>
      </c>
    </row>
    <row r="92" spans="1:44" s="21" customFormat="1" x14ac:dyDescent="0.35">
      <c r="A92" s="22" t="s">
        <v>38</v>
      </c>
      <c r="B92" s="87">
        <v>2.2999999999999998</v>
      </c>
      <c r="C92" s="87">
        <v>11.7</v>
      </c>
      <c r="D92" s="87">
        <v>140</v>
      </c>
      <c r="E92" s="87">
        <v>80.5</v>
      </c>
      <c r="F92" s="87">
        <v>11.8</v>
      </c>
      <c r="G92" s="87">
        <v>34.700000000000003</v>
      </c>
      <c r="H92" s="87">
        <v>33.6</v>
      </c>
      <c r="I92" s="87">
        <v>110</v>
      </c>
      <c r="J92" s="87">
        <v>18.8</v>
      </c>
      <c r="K92" s="87">
        <v>1.6</v>
      </c>
      <c r="L92" s="87">
        <v>12.2</v>
      </c>
      <c r="M92" s="87">
        <v>116</v>
      </c>
      <c r="N92" s="87">
        <v>175</v>
      </c>
      <c r="O92" s="87">
        <v>24.2</v>
      </c>
      <c r="P92" s="87">
        <v>180</v>
      </c>
      <c r="Q92" s="87">
        <v>11.6</v>
      </c>
      <c r="R92" s="87">
        <v>1.1000000000000001</v>
      </c>
      <c r="S92" s="87">
        <v>0.7</v>
      </c>
      <c r="T92" s="87" t="s">
        <v>107</v>
      </c>
      <c r="U92" s="87">
        <v>3.1</v>
      </c>
      <c r="V92" s="87">
        <v>2.4</v>
      </c>
      <c r="W92" s="87">
        <v>7.9</v>
      </c>
      <c r="X92" s="87">
        <v>606</v>
      </c>
      <c r="Y92" s="87">
        <v>30.7</v>
      </c>
      <c r="Z92" s="87">
        <v>59.4</v>
      </c>
      <c r="AA92" s="87">
        <v>7</v>
      </c>
      <c r="AB92" s="87">
        <v>26.8</v>
      </c>
      <c r="AC92" s="87">
        <v>5</v>
      </c>
      <c r="AD92" s="87">
        <v>1.2</v>
      </c>
      <c r="AE92" s="87">
        <v>0.7</v>
      </c>
      <c r="AF92" s="87">
        <v>4.4000000000000004</v>
      </c>
      <c r="AG92" s="87">
        <v>4.2</v>
      </c>
      <c r="AH92" s="87">
        <v>0.9</v>
      </c>
      <c r="AI92" s="87">
        <v>2.5</v>
      </c>
      <c r="AJ92" s="87">
        <v>2.2999999999999998</v>
      </c>
      <c r="AK92" s="87" t="s">
        <v>107</v>
      </c>
      <c r="AL92" s="87">
        <v>4.7</v>
      </c>
      <c r="AM92" s="87">
        <v>0.8</v>
      </c>
      <c r="AN92" s="87">
        <v>1.9</v>
      </c>
      <c r="AO92" s="87">
        <v>31.4</v>
      </c>
      <c r="AP92" s="87" t="s">
        <v>107</v>
      </c>
      <c r="AQ92" s="87">
        <v>9.5</v>
      </c>
      <c r="AR92" s="87">
        <v>3.2</v>
      </c>
    </row>
    <row r="93" spans="1:44" s="21" customFormat="1" x14ac:dyDescent="0.35">
      <c r="A93" s="22" t="s">
        <v>38</v>
      </c>
      <c r="B93" s="87">
        <v>2.1</v>
      </c>
      <c r="C93" s="87">
        <v>11.8</v>
      </c>
      <c r="D93" s="87">
        <v>139</v>
      </c>
      <c r="E93" s="87">
        <v>78.599999999999994</v>
      </c>
      <c r="F93" s="87">
        <v>11.8</v>
      </c>
      <c r="G93" s="87">
        <v>33.799999999999997</v>
      </c>
      <c r="H93" s="87">
        <v>34.799999999999997</v>
      </c>
      <c r="I93" s="87">
        <v>106</v>
      </c>
      <c r="J93" s="87">
        <v>18</v>
      </c>
      <c r="K93" s="87">
        <v>1.8</v>
      </c>
      <c r="L93" s="87">
        <v>11.9</v>
      </c>
      <c r="M93" s="87">
        <v>116</v>
      </c>
      <c r="N93" s="87">
        <v>173</v>
      </c>
      <c r="O93" s="87">
        <v>22.8</v>
      </c>
      <c r="P93" s="87">
        <v>181</v>
      </c>
      <c r="Q93" s="87">
        <v>12.1</v>
      </c>
      <c r="R93" s="87">
        <v>1.5</v>
      </c>
      <c r="S93" s="87" t="s">
        <v>107</v>
      </c>
      <c r="T93" s="87" t="s">
        <v>107</v>
      </c>
      <c r="U93" s="87">
        <v>3.5</v>
      </c>
      <c r="V93" s="87">
        <v>2.1</v>
      </c>
      <c r="W93" s="87">
        <v>7.7</v>
      </c>
      <c r="X93" s="87">
        <v>606</v>
      </c>
      <c r="Y93" s="87">
        <v>30</v>
      </c>
      <c r="Z93" s="87">
        <v>59.3</v>
      </c>
      <c r="AA93" s="87">
        <v>7.1</v>
      </c>
      <c r="AB93" s="87">
        <v>27.3</v>
      </c>
      <c r="AC93" s="87">
        <v>5.0999999999999996</v>
      </c>
      <c r="AD93" s="87">
        <v>1.2</v>
      </c>
      <c r="AE93" s="87" t="s">
        <v>107</v>
      </c>
      <c r="AF93" s="87">
        <v>4.5999999999999996</v>
      </c>
      <c r="AG93" s="87">
        <v>4</v>
      </c>
      <c r="AH93" s="87">
        <v>0.9</v>
      </c>
      <c r="AI93" s="87">
        <v>2.5</v>
      </c>
      <c r="AJ93" s="87">
        <v>2.4</v>
      </c>
      <c r="AK93" s="87" t="s">
        <v>107</v>
      </c>
      <c r="AL93" s="87">
        <v>4.9000000000000004</v>
      </c>
      <c r="AM93" s="87">
        <v>0.8</v>
      </c>
      <c r="AN93" s="87">
        <v>2</v>
      </c>
      <c r="AO93" s="87">
        <v>32.299999999999997</v>
      </c>
      <c r="AP93" s="87" t="s">
        <v>107</v>
      </c>
      <c r="AQ93" s="87">
        <v>9.5</v>
      </c>
      <c r="AR93" s="87">
        <v>3.2</v>
      </c>
    </row>
    <row r="94" spans="1:44" s="29" customFormat="1" x14ac:dyDescent="0.35">
      <c r="A94" s="44" t="s">
        <v>33</v>
      </c>
      <c r="B94" s="88">
        <f>AVERAGE(B79:B93)</f>
        <v>1.9933333333333334</v>
      </c>
      <c r="C94" s="88">
        <f t="shared" ref="C94:K94" si="16">AVERAGE(C79:C93)</f>
        <v>11.406666666666666</v>
      </c>
      <c r="D94" s="88">
        <f t="shared" si="16"/>
        <v>137.93333333333334</v>
      </c>
      <c r="E94" s="88">
        <f t="shared" si="16"/>
        <v>77.819999999999993</v>
      </c>
      <c r="F94" s="88">
        <f t="shared" si="16"/>
        <v>11.593333333333334</v>
      </c>
      <c r="G94" s="88">
        <f t="shared" si="16"/>
        <v>34.086666666666666</v>
      </c>
      <c r="H94" s="88">
        <f t="shared" si="16"/>
        <v>33.673333333333339</v>
      </c>
      <c r="I94" s="88">
        <f t="shared" si="16"/>
        <v>108.46666666666667</v>
      </c>
      <c r="J94" s="88">
        <f t="shared" si="16"/>
        <v>17.7</v>
      </c>
      <c r="K94" s="88">
        <f t="shared" si="16"/>
        <v>1.7666666666666666</v>
      </c>
      <c r="L94" s="88">
        <f t="shared" ref="L94" si="17">AVERAGE(L79:L93)</f>
        <v>12.126666666666667</v>
      </c>
      <c r="M94" s="88">
        <f t="shared" ref="M94" si="18">AVERAGE(M79:M93)</f>
        <v>113.6</v>
      </c>
      <c r="N94" s="88">
        <f t="shared" ref="N94" si="19">AVERAGE(N79:N93)</f>
        <v>175.06666666666666</v>
      </c>
      <c r="O94" s="88">
        <f t="shared" ref="O94" si="20">AVERAGE(O79:O93)</f>
        <v>23.32</v>
      </c>
      <c r="P94" s="88">
        <f t="shared" ref="P94" si="21">AVERAGE(P79:P93)</f>
        <v>177.6</v>
      </c>
      <c r="Q94" s="88">
        <f t="shared" ref="Q94" si="22">AVERAGE(Q79:Q93)</f>
        <v>11.739999999999998</v>
      </c>
      <c r="R94" s="88">
        <f t="shared" ref="R94" si="23">AVERAGE(R79:R93)</f>
        <v>1.3066666666666669</v>
      </c>
      <c r="S94" s="88">
        <f t="shared" ref="S94" si="24">AVERAGE(S79:S93)</f>
        <v>0.94166666666666654</v>
      </c>
      <c r="T94" s="88" t="s">
        <v>34</v>
      </c>
      <c r="U94" s="88">
        <f t="shared" ref="U94" si="25">AVERAGE(U79:U93)</f>
        <v>3.4400000000000004</v>
      </c>
      <c r="V94" s="88">
        <f t="shared" ref="V94" si="26">AVERAGE(V79:V93)</f>
        <v>2.42</v>
      </c>
      <c r="W94" s="88">
        <f t="shared" ref="W94" si="27">AVERAGE(W79:W93)</f>
        <v>7.8533333333333344</v>
      </c>
      <c r="X94" s="88">
        <f t="shared" ref="X94" si="28">AVERAGE(X79:X93)</f>
        <v>587.4</v>
      </c>
      <c r="Y94" s="88">
        <f t="shared" ref="Y94" si="29">AVERAGE(Y79:Y93)</f>
        <v>30.173333333333336</v>
      </c>
      <c r="Z94" s="88">
        <f t="shared" ref="Z94" si="30">AVERAGE(Z79:Z93)</f>
        <v>58.62</v>
      </c>
      <c r="AA94" s="88">
        <f t="shared" ref="AA94" si="31">AVERAGE(AA79:AA93)</f>
        <v>7.0333333333333323</v>
      </c>
      <c r="AB94" s="88">
        <f t="shared" ref="AB94:AC94" si="32">AVERAGE(AB79:AB93)</f>
        <v>26.88</v>
      </c>
      <c r="AC94" s="88">
        <f t="shared" si="32"/>
        <v>4.9466666666666663</v>
      </c>
      <c r="AD94" s="88">
        <f t="shared" ref="AD94" si="33">AVERAGE(AD79:AD93)</f>
        <v>1.1333333333333331</v>
      </c>
      <c r="AE94" s="88">
        <f t="shared" ref="AE94" si="34">AVERAGE(AE79:AE93)</f>
        <v>0.7</v>
      </c>
      <c r="AF94" s="88">
        <f t="shared" ref="AF94" si="35">AVERAGE(AF79:AF93)</f>
        <v>4.5133333333333328</v>
      </c>
      <c r="AG94" s="88">
        <f t="shared" ref="AG94" si="36">AVERAGE(AG79:AG93)</f>
        <v>4.1733333333333338</v>
      </c>
      <c r="AH94" s="88">
        <f t="shared" ref="AH94" si="37">AVERAGE(AH79:AH93)</f>
        <v>0.8466666666666669</v>
      </c>
      <c r="AI94" s="88">
        <f t="shared" ref="AI94" si="38">AVERAGE(AI79:AI93)</f>
        <v>2.4333333333333331</v>
      </c>
      <c r="AJ94" s="88">
        <f t="shared" ref="AJ94" si="39">AVERAGE(AJ79:AJ93)</f>
        <v>2.3399999999999994</v>
      </c>
      <c r="AK94" s="88" t="s">
        <v>34</v>
      </c>
      <c r="AL94" s="88">
        <f t="shared" ref="AL94" si="40">AVERAGE(AL79:AL93)</f>
        <v>4.833333333333333</v>
      </c>
      <c r="AM94" s="88">
        <f t="shared" ref="AM94" si="41">AVERAGE(AM79:AM93)</f>
        <v>0.80000000000000016</v>
      </c>
      <c r="AN94" s="88">
        <f t="shared" ref="AN94" si="42">AVERAGE(AN79:AN93)</f>
        <v>1.9533333333333331</v>
      </c>
      <c r="AO94" s="88">
        <f t="shared" ref="AO94" si="43">AVERAGE(AO79:AO93)</f>
        <v>31.720000000000002</v>
      </c>
      <c r="AP94" s="88" t="s">
        <v>34</v>
      </c>
      <c r="AQ94" s="88">
        <f t="shared" ref="AQ94" si="44">AVERAGE(AQ79:AQ93)</f>
        <v>9.4733333333333309</v>
      </c>
      <c r="AR94" s="88">
        <f t="shared" ref="AR94" si="45">AVERAGE(AR79:AR93)</f>
        <v>3.160000000000001</v>
      </c>
    </row>
    <row r="95" spans="1:44" s="29" customFormat="1" x14ac:dyDescent="0.35">
      <c r="A95" s="44" t="s">
        <v>35</v>
      </c>
      <c r="B95" s="88">
        <f>STDEV(B79:B93)</f>
        <v>0.19444671200491873</v>
      </c>
      <c r="C95" s="88">
        <f t="shared" ref="C95:K95" si="46">STDEV(C79:C93)</f>
        <v>0.26583202716502508</v>
      </c>
      <c r="D95" s="88">
        <f t="shared" si="46"/>
        <v>1.3870146083619757</v>
      </c>
      <c r="E95" s="88">
        <f t="shared" si="46"/>
        <v>1.1149631640295832</v>
      </c>
      <c r="F95" s="88">
        <f t="shared" si="46"/>
        <v>0.19073791542572843</v>
      </c>
      <c r="G95" s="88">
        <f t="shared" si="46"/>
        <v>1.1897578785298337</v>
      </c>
      <c r="H95" s="88">
        <f t="shared" si="46"/>
        <v>0.66704751026623332</v>
      </c>
      <c r="I95" s="88">
        <f t="shared" si="46"/>
        <v>2.8502297317601482</v>
      </c>
      <c r="J95" s="88">
        <f t="shared" si="46"/>
        <v>0.62220804972521604</v>
      </c>
      <c r="K95" s="88">
        <f t="shared" si="46"/>
        <v>8.9973541084243713E-2</v>
      </c>
      <c r="L95" s="88">
        <f t="shared" ref="L95:AR95" si="47">STDEV(L79:L93)</f>
        <v>0.50066622281382922</v>
      </c>
      <c r="M95" s="88">
        <f t="shared" si="47"/>
        <v>2.0632844828435211</v>
      </c>
      <c r="N95" s="88">
        <f t="shared" si="47"/>
        <v>1.830950832868254</v>
      </c>
      <c r="O95" s="88">
        <f t="shared" si="47"/>
        <v>0.43127717305695629</v>
      </c>
      <c r="P95" s="88">
        <f t="shared" si="47"/>
        <v>2.1974010622941429</v>
      </c>
      <c r="Q95" s="88">
        <f t="shared" si="47"/>
        <v>0.31577568892219315</v>
      </c>
      <c r="R95" s="88">
        <f t="shared" si="47"/>
        <v>0.18695555876298725</v>
      </c>
      <c r="S95" s="88">
        <f t="shared" si="47"/>
        <v>0.34234042953903354</v>
      </c>
      <c r="T95" s="88" t="s">
        <v>34</v>
      </c>
      <c r="U95" s="88">
        <f t="shared" si="47"/>
        <v>0.23543273227945902</v>
      </c>
      <c r="V95" s="88">
        <f t="shared" si="47"/>
        <v>0.23052734575936354</v>
      </c>
      <c r="W95" s="88">
        <f t="shared" si="47"/>
        <v>0.18073922282301272</v>
      </c>
      <c r="X95" s="88">
        <f t="shared" si="47"/>
        <v>8.9186802354864767</v>
      </c>
      <c r="Y95" s="88">
        <f t="shared" si="47"/>
        <v>0.30581662728473324</v>
      </c>
      <c r="Z95" s="88">
        <f t="shared" si="47"/>
        <v>0.4959838707054896</v>
      </c>
      <c r="AA95" s="88">
        <f t="shared" si="47"/>
        <v>7.2374686445574474E-2</v>
      </c>
      <c r="AB95" s="88">
        <f t="shared" si="47"/>
        <v>0.5427443491842443</v>
      </c>
      <c r="AC95" s="88">
        <f t="shared" si="47"/>
        <v>0.22635833370586386</v>
      </c>
      <c r="AD95" s="88">
        <f t="shared" si="47"/>
        <v>6.1721339984836719E-2</v>
      </c>
      <c r="AE95" s="88">
        <f t="shared" si="47"/>
        <v>0</v>
      </c>
      <c r="AF95" s="88">
        <f t="shared" si="47"/>
        <v>9.15475416434125E-2</v>
      </c>
      <c r="AG95" s="88">
        <f t="shared" si="47"/>
        <v>0.116291915126588</v>
      </c>
      <c r="AH95" s="88">
        <f t="shared" si="47"/>
        <v>5.1639777949432211E-2</v>
      </c>
      <c r="AI95" s="88">
        <f t="shared" si="47"/>
        <v>8.9973541084243824E-2</v>
      </c>
      <c r="AJ95" s="88">
        <f t="shared" si="47"/>
        <v>7.3678839761300671E-2</v>
      </c>
      <c r="AK95" s="88" t="s">
        <v>34</v>
      </c>
      <c r="AL95" s="88">
        <f t="shared" si="47"/>
        <v>0.11751393027860059</v>
      </c>
      <c r="AM95" s="88">
        <f t="shared" si="47"/>
        <v>1.1491900087240784E-16</v>
      </c>
      <c r="AN95" s="88">
        <f t="shared" si="47"/>
        <v>9.1547541643412708E-2</v>
      </c>
      <c r="AO95" s="88">
        <f t="shared" si="47"/>
        <v>0.39856886839935518</v>
      </c>
      <c r="AP95" s="88" t="s">
        <v>34</v>
      </c>
      <c r="AQ95" s="88">
        <f t="shared" si="47"/>
        <v>0.13345232785352146</v>
      </c>
      <c r="AR95" s="88">
        <f t="shared" si="47"/>
        <v>5.0709255283711042E-2</v>
      </c>
    </row>
    <row r="96" spans="1:44" s="21" customFormat="1" ht="12.5" x14ac:dyDescent="0.25">
      <c r="A96" s="29" t="s">
        <v>36</v>
      </c>
      <c r="B96" s="24">
        <v>1.84</v>
      </c>
      <c r="C96" s="25">
        <v>11</v>
      </c>
      <c r="D96" s="25">
        <v>131</v>
      </c>
      <c r="E96" s="25">
        <v>68</v>
      </c>
      <c r="F96" s="25">
        <v>11</v>
      </c>
      <c r="G96" s="25">
        <v>27</v>
      </c>
      <c r="H96" s="25">
        <v>29</v>
      </c>
      <c r="I96" s="25">
        <v>103</v>
      </c>
      <c r="J96" s="25">
        <v>15</v>
      </c>
      <c r="K96" s="25">
        <v>1</v>
      </c>
      <c r="L96" s="25">
        <v>12</v>
      </c>
      <c r="M96" s="25">
        <v>111</v>
      </c>
      <c r="N96" s="25">
        <v>172</v>
      </c>
      <c r="O96" s="25">
        <v>26</v>
      </c>
      <c r="P96" s="25">
        <v>160</v>
      </c>
      <c r="Q96" s="25">
        <v>11</v>
      </c>
      <c r="R96" s="25">
        <v>1.4</v>
      </c>
      <c r="S96" s="25">
        <v>0.13400000000000001</v>
      </c>
      <c r="T96" s="25">
        <v>0.14000000000000001</v>
      </c>
      <c r="U96" s="25">
        <v>3.7</v>
      </c>
      <c r="V96" s="25">
        <v>2.5</v>
      </c>
      <c r="W96" s="25">
        <v>7.8</v>
      </c>
      <c r="X96" s="25">
        <v>570</v>
      </c>
      <c r="Y96" s="89"/>
      <c r="Z96" s="25">
        <v>62</v>
      </c>
      <c r="AA96" s="25">
        <v>6.6</v>
      </c>
      <c r="AB96" s="25">
        <v>26</v>
      </c>
      <c r="AC96" s="25">
        <v>5.3</v>
      </c>
      <c r="AD96" s="25">
        <v>1.19</v>
      </c>
      <c r="AE96" s="25">
        <v>0.7</v>
      </c>
      <c r="AF96" s="25">
        <v>4.5999999999999996</v>
      </c>
      <c r="AG96" s="25">
        <v>4.2</v>
      </c>
      <c r="AH96" s="25">
        <v>0.97</v>
      </c>
      <c r="AI96" s="25">
        <v>2.5</v>
      </c>
      <c r="AJ96" s="25">
        <v>2.27</v>
      </c>
      <c r="AK96" s="25">
        <v>0.34</v>
      </c>
      <c r="AL96" s="25">
        <v>4.5999999999999996</v>
      </c>
      <c r="AM96" s="25">
        <v>0.92</v>
      </c>
      <c r="AN96" s="25">
        <v>1.4</v>
      </c>
      <c r="AO96" s="25">
        <v>31</v>
      </c>
      <c r="AP96" s="25">
        <v>0.37</v>
      </c>
      <c r="AQ96" s="25">
        <v>9.6999999999999993</v>
      </c>
      <c r="AR96" s="25">
        <v>3</v>
      </c>
    </row>
    <row r="98" spans="1:26" x14ac:dyDescent="0.35">
      <c r="A98" s="30" t="s">
        <v>108</v>
      </c>
      <c r="Z98" s="42" t="s">
        <v>34</v>
      </c>
    </row>
    <row r="99" spans="1:26" x14ac:dyDescent="0.35">
      <c r="A99" s="38" t="s">
        <v>40</v>
      </c>
      <c r="B99" s="38" t="s">
        <v>109</v>
      </c>
      <c r="C99" s="38" t="s">
        <v>110</v>
      </c>
      <c r="D99" s="38" t="s">
        <v>111</v>
      </c>
      <c r="E99" s="38" t="s">
        <v>112</v>
      </c>
      <c r="F99" s="38" t="s">
        <v>113</v>
      </c>
      <c r="G99" s="38" t="s">
        <v>114</v>
      </c>
      <c r="H99" s="38" t="s">
        <v>115</v>
      </c>
      <c r="I99" s="38" t="s">
        <v>116</v>
      </c>
      <c r="J99" s="38" t="s">
        <v>117</v>
      </c>
      <c r="Z99" t="s">
        <v>34</v>
      </c>
    </row>
    <row r="100" spans="1:26" x14ac:dyDescent="0.35">
      <c r="A100" t="s">
        <v>118</v>
      </c>
      <c r="B100" s="40">
        <v>7.0000000000000007E-2</v>
      </c>
      <c r="C100" s="40">
        <v>12.95</v>
      </c>
      <c r="D100" s="40">
        <v>1.8</v>
      </c>
      <c r="E100" s="40">
        <v>0.7</v>
      </c>
      <c r="F100" s="40">
        <v>422</v>
      </c>
      <c r="G100" s="40">
        <v>462</v>
      </c>
      <c r="H100" s="40">
        <v>4.22</v>
      </c>
      <c r="I100" s="40">
        <v>3.06</v>
      </c>
      <c r="J100" s="40">
        <v>1.1399999999999999</v>
      </c>
    </row>
    <row r="101" spans="1:26" x14ac:dyDescent="0.35">
      <c r="A101" t="s">
        <v>119</v>
      </c>
      <c r="B101" s="40">
        <v>0.06</v>
      </c>
      <c r="C101" s="40">
        <v>12.84</v>
      </c>
      <c r="D101" s="40">
        <v>1.79</v>
      </c>
      <c r="E101" s="40">
        <v>0.68</v>
      </c>
      <c r="F101" s="40">
        <v>422</v>
      </c>
      <c r="G101" s="40">
        <v>462</v>
      </c>
      <c r="H101" s="40">
        <v>4.22</v>
      </c>
      <c r="I101" s="40">
        <v>3.07</v>
      </c>
      <c r="J101" s="40">
        <v>1.1599999999999999</v>
      </c>
    </row>
    <row r="102" spans="1:26" x14ac:dyDescent="0.35">
      <c r="A102" t="s">
        <v>120</v>
      </c>
      <c r="B102" s="40">
        <v>7.0000000000000007E-2</v>
      </c>
      <c r="C102" s="40">
        <v>13.02</v>
      </c>
      <c r="D102" s="40">
        <v>1.8</v>
      </c>
      <c r="E102" s="40">
        <v>0.68</v>
      </c>
      <c r="F102" s="40">
        <v>422</v>
      </c>
      <c r="G102" s="40">
        <v>462</v>
      </c>
      <c r="H102" s="40">
        <v>4.2300000000000004</v>
      </c>
      <c r="I102" s="40">
        <v>3.07</v>
      </c>
      <c r="J102" s="40">
        <v>1.17</v>
      </c>
    </row>
    <row r="103" spans="1:26" x14ac:dyDescent="0.35">
      <c r="A103" t="s">
        <v>121</v>
      </c>
      <c r="B103" s="40">
        <v>7.0000000000000007E-2</v>
      </c>
      <c r="C103" s="40">
        <v>12.93</v>
      </c>
      <c r="D103" s="40">
        <v>1.81</v>
      </c>
      <c r="E103" s="40">
        <v>0.68</v>
      </c>
      <c r="F103" s="40">
        <v>423</v>
      </c>
      <c r="G103" s="40">
        <v>463</v>
      </c>
      <c r="H103" s="40">
        <v>4.25</v>
      </c>
      <c r="I103" s="40">
        <v>3.09</v>
      </c>
      <c r="J103" s="40">
        <v>1.1599999999999999</v>
      </c>
    </row>
    <row r="104" spans="1:26" x14ac:dyDescent="0.35">
      <c r="A104" t="s">
        <v>122</v>
      </c>
      <c r="B104" s="40">
        <v>7.0000000000000007E-2</v>
      </c>
      <c r="C104" s="40">
        <v>12.9</v>
      </c>
      <c r="D104" s="40">
        <v>1.79</v>
      </c>
      <c r="E104" s="40">
        <v>0.71</v>
      </c>
      <c r="F104" s="40">
        <v>424</v>
      </c>
      <c r="G104" s="40">
        <v>464</v>
      </c>
      <c r="H104" s="40">
        <v>4.25</v>
      </c>
      <c r="I104" s="40">
        <v>3.09</v>
      </c>
      <c r="J104" s="40">
        <v>1.1599999999999999</v>
      </c>
    </row>
    <row r="105" spans="1:26" x14ac:dyDescent="0.35">
      <c r="A105" t="s">
        <v>123</v>
      </c>
      <c r="B105" s="40">
        <v>7.0000000000000007E-2</v>
      </c>
      <c r="C105" s="40">
        <v>13.13</v>
      </c>
      <c r="D105" s="40">
        <v>1.81</v>
      </c>
      <c r="E105" s="40">
        <v>0.68</v>
      </c>
      <c r="F105" s="40">
        <v>422</v>
      </c>
      <c r="G105" s="40">
        <v>462</v>
      </c>
      <c r="H105" s="40">
        <v>4.24</v>
      </c>
      <c r="I105" s="40">
        <v>3.07</v>
      </c>
      <c r="J105" s="40">
        <v>1.1599999999999999</v>
      </c>
    </row>
    <row r="106" spans="1:26" x14ac:dyDescent="0.35">
      <c r="A106" t="s">
        <v>124</v>
      </c>
      <c r="B106" s="40">
        <v>7.0000000000000007E-2</v>
      </c>
      <c r="C106" s="40">
        <v>13.3</v>
      </c>
      <c r="D106" s="40">
        <v>1.82</v>
      </c>
      <c r="E106" s="40">
        <v>0.67</v>
      </c>
      <c r="F106" s="40">
        <v>422</v>
      </c>
      <c r="G106" s="40">
        <v>462</v>
      </c>
      <c r="H106" s="40">
        <v>4.25</v>
      </c>
      <c r="I106" s="40">
        <v>3.06</v>
      </c>
      <c r="J106" s="40">
        <v>1.17</v>
      </c>
    </row>
    <row r="107" spans="1:26" x14ac:dyDescent="0.35">
      <c r="A107" t="s">
        <v>125</v>
      </c>
      <c r="B107" s="40">
        <v>7.0000000000000007E-2</v>
      </c>
      <c r="C107" s="40">
        <v>13.11</v>
      </c>
      <c r="D107" s="40">
        <v>1.8</v>
      </c>
      <c r="E107" s="40">
        <v>0.68</v>
      </c>
      <c r="F107" s="40">
        <v>423</v>
      </c>
      <c r="G107" s="40">
        <v>463</v>
      </c>
      <c r="H107" s="40">
        <v>4.2300000000000004</v>
      </c>
      <c r="I107" s="40">
        <v>3.06</v>
      </c>
      <c r="J107" s="40">
        <v>1.17</v>
      </c>
    </row>
    <row r="108" spans="1:26" x14ac:dyDescent="0.35">
      <c r="A108" t="s">
        <v>126</v>
      </c>
      <c r="B108" s="40">
        <v>7.0000000000000007E-2</v>
      </c>
      <c r="C108" s="40">
        <v>12.72</v>
      </c>
      <c r="D108" s="40">
        <v>1.81</v>
      </c>
      <c r="E108" s="40">
        <v>0.67</v>
      </c>
      <c r="F108" s="40">
        <v>422</v>
      </c>
      <c r="G108" s="40">
        <v>462</v>
      </c>
      <c r="H108" s="40">
        <v>4.24</v>
      </c>
      <c r="I108" s="40">
        <v>3.1</v>
      </c>
      <c r="J108" s="40">
        <v>1.17</v>
      </c>
    </row>
    <row r="109" spans="1:26" x14ac:dyDescent="0.35">
      <c r="A109" t="s">
        <v>127</v>
      </c>
      <c r="B109" s="40">
        <v>7.0000000000000007E-2</v>
      </c>
      <c r="C109" s="40">
        <v>13.32</v>
      </c>
      <c r="D109" s="40">
        <v>1.82</v>
      </c>
      <c r="E109" s="40">
        <v>0.68</v>
      </c>
      <c r="F109" s="40">
        <v>422</v>
      </c>
      <c r="G109" s="40">
        <v>462</v>
      </c>
      <c r="H109" s="40">
        <v>4.26</v>
      </c>
      <c r="I109" s="40">
        <v>3.07</v>
      </c>
      <c r="J109" s="40">
        <v>1.18</v>
      </c>
    </row>
    <row r="110" spans="1:26" s="47" customFormat="1" x14ac:dyDescent="0.35">
      <c r="A110" s="44" t="s">
        <v>33</v>
      </c>
      <c r="B110" s="45">
        <v>7.0000000000000007E-2</v>
      </c>
      <c r="C110" s="45">
        <v>13.02</v>
      </c>
      <c r="D110" s="45">
        <v>1.81</v>
      </c>
      <c r="E110" s="45">
        <v>0.68</v>
      </c>
      <c r="F110" s="46">
        <v>422.4</v>
      </c>
      <c r="G110" s="45">
        <v>462.4</v>
      </c>
      <c r="H110" s="45">
        <v>4.24</v>
      </c>
      <c r="I110" s="45">
        <v>3.07</v>
      </c>
      <c r="J110" s="45">
        <v>1.1599999999999999</v>
      </c>
    </row>
    <row r="111" spans="1:26" s="47" customFormat="1" x14ac:dyDescent="0.35">
      <c r="A111" s="44" t="s">
        <v>35</v>
      </c>
      <c r="B111" s="45">
        <v>0</v>
      </c>
      <c r="C111" s="45">
        <v>0.19</v>
      </c>
      <c r="D111" s="45">
        <v>0.01</v>
      </c>
      <c r="E111" s="45">
        <v>0.01</v>
      </c>
      <c r="F111" s="45">
        <v>0.7</v>
      </c>
      <c r="G111" s="45">
        <v>0.7</v>
      </c>
      <c r="H111" s="45">
        <v>0.01</v>
      </c>
      <c r="I111" s="45">
        <v>0.01</v>
      </c>
      <c r="J111" s="45">
        <v>0.01</v>
      </c>
    </row>
    <row r="112" spans="1:26" x14ac:dyDescent="0.35">
      <c r="A112" s="29" t="s">
        <v>36</v>
      </c>
      <c r="H112" s="39">
        <v>4.2300000000000004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83"/>
  <sheetViews>
    <sheetView topLeftCell="A157" workbookViewId="0">
      <selection activeCell="F176" sqref="F176"/>
    </sheetView>
  </sheetViews>
  <sheetFormatPr defaultRowHeight="15.5" x14ac:dyDescent="0.35"/>
  <cols>
    <col min="1" max="1" width="16.5" style="69" bestFit="1" customWidth="1"/>
    <col min="2" max="2" width="16.5" style="68" customWidth="1"/>
    <col min="3" max="3" width="19.33203125" style="68" bestFit="1" customWidth="1"/>
    <col min="4" max="4" width="17" style="68" bestFit="1" customWidth="1"/>
    <col min="5" max="5" width="15.75" style="68" bestFit="1" customWidth="1"/>
    <col min="6" max="6" width="38.5" customWidth="1"/>
    <col min="8" max="8" width="11.83203125" bestFit="1" customWidth="1"/>
  </cols>
  <sheetData>
    <row r="1" spans="1:5" x14ac:dyDescent="0.35">
      <c r="A1" s="70" t="s">
        <v>131</v>
      </c>
      <c r="B1" s="71" t="s">
        <v>265</v>
      </c>
      <c r="C1" s="71" t="s">
        <v>266</v>
      </c>
      <c r="D1" s="71" t="s">
        <v>267</v>
      </c>
      <c r="E1" s="71" t="s">
        <v>268</v>
      </c>
    </row>
    <row r="2" spans="1:5" x14ac:dyDescent="0.35">
      <c r="A2" s="74">
        <v>394.1</v>
      </c>
      <c r="B2" s="110">
        <v>69.053197067233995</v>
      </c>
      <c r="C2" s="110"/>
      <c r="D2" s="110"/>
      <c r="E2" s="110"/>
    </row>
    <row r="3" spans="1:5" x14ac:dyDescent="0.35">
      <c r="A3" s="74">
        <v>396.47500000000002</v>
      </c>
      <c r="B3" s="110">
        <v>67.70474269682289</v>
      </c>
      <c r="C3" s="110"/>
      <c r="D3" s="110"/>
      <c r="E3" s="110"/>
    </row>
    <row r="4" spans="1:5" x14ac:dyDescent="0.35">
      <c r="A4" s="74">
        <v>401.19500000000005</v>
      </c>
      <c r="B4" s="110">
        <v>73.015287287178666</v>
      </c>
      <c r="C4" s="110"/>
      <c r="D4" s="110"/>
      <c r="E4" s="110"/>
    </row>
    <row r="5" spans="1:5" x14ac:dyDescent="0.35">
      <c r="A5" s="74">
        <v>405.89499999999998</v>
      </c>
      <c r="B5" s="110">
        <v>74.309165824977214</v>
      </c>
      <c r="C5" s="110"/>
      <c r="D5" s="110"/>
      <c r="E5" s="110"/>
    </row>
    <row r="6" spans="1:5" x14ac:dyDescent="0.35">
      <c r="A6" s="74">
        <v>410.54499999999996</v>
      </c>
      <c r="B6" s="110">
        <v>83.017300899074442</v>
      </c>
      <c r="C6" s="110"/>
      <c r="D6" s="110"/>
      <c r="E6" s="110"/>
    </row>
    <row r="7" spans="1:5" x14ac:dyDescent="0.35">
      <c r="A7" s="75">
        <v>410.55</v>
      </c>
      <c r="B7" s="110"/>
      <c r="C7" s="110"/>
      <c r="D7" s="110">
        <v>70.092251727581527</v>
      </c>
      <c r="E7" s="110">
        <v>80.725291156247792</v>
      </c>
    </row>
    <row r="8" spans="1:5" x14ac:dyDescent="0.35">
      <c r="A8" s="75">
        <v>411.6</v>
      </c>
      <c r="B8" s="110">
        <v>73.015287287178666</v>
      </c>
      <c r="C8" s="110"/>
      <c r="D8" s="110"/>
      <c r="E8" s="110"/>
    </row>
    <row r="9" spans="1:5" x14ac:dyDescent="0.35">
      <c r="A9" s="74">
        <v>411.6</v>
      </c>
      <c r="B9" s="110">
        <v>73.015287287178666</v>
      </c>
      <c r="C9" s="110"/>
      <c r="D9" s="110"/>
      <c r="E9" s="110"/>
    </row>
    <row r="10" spans="1:5" x14ac:dyDescent="0.35">
      <c r="A10" s="74">
        <v>415.15</v>
      </c>
      <c r="B10" s="110">
        <v>78.114058546434094</v>
      </c>
      <c r="C10" s="110"/>
      <c r="D10" s="110"/>
      <c r="E10" s="110"/>
    </row>
    <row r="11" spans="1:5" x14ac:dyDescent="0.35">
      <c r="A11" s="74">
        <v>419.85500000000002</v>
      </c>
      <c r="B11" s="110">
        <v>69.053197067233995</v>
      </c>
      <c r="C11" s="110"/>
      <c r="D11" s="110"/>
      <c r="E11" s="110"/>
    </row>
    <row r="12" spans="1:5" x14ac:dyDescent="0.35">
      <c r="A12" s="74">
        <v>424.61</v>
      </c>
      <c r="B12" s="110">
        <v>70.387580352730154</v>
      </c>
      <c r="C12" s="110"/>
      <c r="D12" s="110"/>
      <c r="E12" s="110"/>
    </row>
    <row r="13" spans="1:5" x14ac:dyDescent="0.35">
      <c r="A13" s="75">
        <v>429.26499999999999</v>
      </c>
      <c r="B13" s="110">
        <v>70.387580352730154</v>
      </c>
      <c r="C13" s="110"/>
      <c r="D13" s="110"/>
      <c r="E13" s="110"/>
    </row>
    <row r="14" spans="1:5" x14ac:dyDescent="0.35">
      <c r="A14" s="74">
        <v>430.2</v>
      </c>
      <c r="B14" s="110">
        <v>71.708183185958987</v>
      </c>
      <c r="C14" s="110"/>
      <c r="D14" s="110"/>
      <c r="E14" s="110"/>
    </row>
    <row r="15" spans="1:5" x14ac:dyDescent="0.35">
      <c r="A15" s="74">
        <v>430.2</v>
      </c>
      <c r="B15" s="110">
        <v>71.708183185958987</v>
      </c>
      <c r="C15" s="110"/>
      <c r="D15" s="110"/>
      <c r="E15" s="110"/>
    </row>
    <row r="16" spans="1:5" x14ac:dyDescent="0.35">
      <c r="A16" s="74">
        <v>433.875</v>
      </c>
      <c r="B16" s="110">
        <v>73.015287287178666</v>
      </c>
      <c r="C16" s="110"/>
      <c r="D16" s="110"/>
      <c r="E16" s="110"/>
    </row>
    <row r="17" spans="1:5" x14ac:dyDescent="0.35">
      <c r="A17" s="74">
        <v>438.53</v>
      </c>
      <c r="B17" s="110">
        <v>75.59008375892499</v>
      </c>
      <c r="C17" s="110"/>
      <c r="D17" s="110"/>
      <c r="E17" s="110"/>
    </row>
    <row r="18" spans="1:5" x14ac:dyDescent="0.35">
      <c r="A18" s="74">
        <v>443.26499999999999</v>
      </c>
      <c r="B18" s="110">
        <v>67.70474269682289</v>
      </c>
      <c r="C18" s="110"/>
      <c r="D18" s="110"/>
      <c r="E18" s="110"/>
    </row>
    <row r="19" spans="1:5" x14ac:dyDescent="0.35">
      <c r="A19" s="74">
        <v>447.95</v>
      </c>
      <c r="B19" s="110">
        <v>73.015287287178666</v>
      </c>
      <c r="C19" s="110"/>
      <c r="D19" s="110"/>
      <c r="E19" s="110"/>
    </row>
    <row r="20" spans="1:5" x14ac:dyDescent="0.35">
      <c r="A20" s="75">
        <v>452.63499999999999</v>
      </c>
      <c r="B20" s="110">
        <v>74.309165824977214</v>
      </c>
      <c r="C20" s="110"/>
      <c r="D20" s="110"/>
      <c r="E20" s="110"/>
    </row>
    <row r="21" spans="1:5" x14ac:dyDescent="0.35">
      <c r="A21" s="75">
        <v>452.64</v>
      </c>
      <c r="B21" s="110"/>
      <c r="C21" s="110"/>
      <c r="D21" s="110">
        <v>70.092251727581527</v>
      </c>
      <c r="E21" s="110">
        <v>87.352537686246009</v>
      </c>
    </row>
    <row r="22" spans="1:5" x14ac:dyDescent="0.35">
      <c r="A22" s="74">
        <v>457.05499999999995</v>
      </c>
      <c r="B22" s="110">
        <v>73.015287287178666</v>
      </c>
      <c r="C22" s="110"/>
      <c r="D22" s="110"/>
      <c r="E22" s="110"/>
    </row>
    <row r="23" spans="1:5" x14ac:dyDescent="0.35">
      <c r="A23" s="74">
        <v>459.85</v>
      </c>
      <c r="B23" s="110">
        <v>70.387580352730154</v>
      </c>
      <c r="C23" s="110"/>
      <c r="D23" s="110"/>
      <c r="E23" s="110"/>
    </row>
    <row r="24" spans="1:5" x14ac:dyDescent="0.35">
      <c r="A24" s="74">
        <v>459.85</v>
      </c>
      <c r="B24" s="110">
        <v>70.387580352730154</v>
      </c>
      <c r="C24" s="110"/>
      <c r="D24" s="110"/>
      <c r="E24" s="110"/>
    </row>
    <row r="25" spans="1:5" x14ac:dyDescent="0.35">
      <c r="A25" s="74">
        <v>468.995</v>
      </c>
      <c r="B25" s="110">
        <v>73.015287287178666</v>
      </c>
      <c r="C25" s="110"/>
      <c r="D25" s="110"/>
      <c r="E25" s="110"/>
    </row>
    <row r="26" spans="1:5" x14ac:dyDescent="0.35">
      <c r="A26" s="74">
        <v>471.23500000000001</v>
      </c>
      <c r="B26" s="110">
        <v>40.629948056286061</v>
      </c>
      <c r="C26" s="110"/>
      <c r="D26" s="110"/>
      <c r="E26" s="110"/>
    </row>
    <row r="27" spans="1:5" x14ac:dyDescent="0.35">
      <c r="A27" s="75">
        <v>471.24</v>
      </c>
      <c r="B27" s="110"/>
      <c r="C27" s="110"/>
      <c r="D27" s="110">
        <v>77.278256630860554</v>
      </c>
      <c r="E27" s="110">
        <v>90.541661515817879</v>
      </c>
    </row>
    <row r="28" spans="1:5" x14ac:dyDescent="0.35">
      <c r="A28" s="74">
        <v>475.90499999999997</v>
      </c>
      <c r="B28" s="110">
        <v>43.93730235167213</v>
      </c>
      <c r="C28" s="110"/>
      <c r="D28" s="110"/>
      <c r="E28" s="110"/>
    </row>
    <row r="29" spans="1:5" x14ac:dyDescent="0.35">
      <c r="A29" s="74">
        <v>480.64499999999998</v>
      </c>
      <c r="B29" s="110">
        <v>80.589179128653512</v>
      </c>
      <c r="C29" s="110"/>
      <c r="D29" s="110"/>
      <c r="E29" s="110"/>
    </row>
    <row r="30" spans="1:5" x14ac:dyDescent="0.35">
      <c r="A30" s="75">
        <v>485.44499999999999</v>
      </c>
      <c r="B30" s="110">
        <v>70.387580352730154</v>
      </c>
      <c r="C30" s="110"/>
      <c r="D30" s="110"/>
      <c r="E30" s="110"/>
    </row>
    <row r="31" spans="1:5" x14ac:dyDescent="0.35">
      <c r="A31" s="74">
        <v>490.13499999999999</v>
      </c>
      <c r="B31" s="110">
        <v>69.053197067233995</v>
      </c>
      <c r="C31" s="110"/>
      <c r="D31" s="110"/>
      <c r="E31" s="110"/>
    </row>
    <row r="32" spans="1:5" x14ac:dyDescent="0.35">
      <c r="A32" s="74">
        <v>494.76499999999999</v>
      </c>
      <c r="B32" s="110">
        <v>66.341917316517524</v>
      </c>
      <c r="C32" s="110"/>
      <c r="D32" s="110"/>
      <c r="E32" s="110"/>
    </row>
    <row r="33" spans="1:5" x14ac:dyDescent="0.35">
      <c r="A33" s="74">
        <v>497.5</v>
      </c>
      <c r="B33" s="110">
        <v>66.341917316517524</v>
      </c>
      <c r="C33" s="110"/>
      <c r="D33" s="110"/>
      <c r="E33" s="110"/>
    </row>
    <row r="34" spans="1:5" x14ac:dyDescent="0.35">
      <c r="A34" s="74">
        <v>499.48500000000001</v>
      </c>
      <c r="B34" s="110">
        <v>67.70474269682289</v>
      </c>
      <c r="C34" s="110"/>
      <c r="D34" s="110"/>
      <c r="E34" s="110"/>
    </row>
    <row r="35" spans="1:5" x14ac:dyDescent="0.35">
      <c r="A35" s="74">
        <v>504.34500000000003</v>
      </c>
      <c r="B35" s="110">
        <v>64.964411308600518</v>
      </c>
      <c r="C35" s="110"/>
      <c r="D35" s="110"/>
      <c r="E35" s="110"/>
    </row>
    <row r="36" spans="1:5" x14ac:dyDescent="0.35">
      <c r="A36" s="74">
        <v>509.15999999999997</v>
      </c>
      <c r="B36" s="110">
        <v>60.740558920303599</v>
      </c>
      <c r="C36" s="110"/>
      <c r="D36" s="110"/>
      <c r="E36" s="110"/>
    </row>
    <row r="37" spans="1:5" x14ac:dyDescent="0.35">
      <c r="A37" s="74">
        <v>518.04999999999995</v>
      </c>
      <c r="B37" s="110">
        <v>62.164067918877009</v>
      </c>
      <c r="C37" s="110"/>
      <c r="D37" s="110"/>
      <c r="E37" s="110"/>
    </row>
    <row r="38" spans="1:5" x14ac:dyDescent="0.35">
      <c r="A38" s="74">
        <v>522.745</v>
      </c>
      <c r="B38" s="110">
        <v>66.341917316517524</v>
      </c>
      <c r="C38" s="110"/>
      <c r="D38" s="110"/>
      <c r="E38" s="110"/>
    </row>
    <row r="39" spans="1:5" x14ac:dyDescent="0.35">
      <c r="A39" s="74">
        <v>527.37</v>
      </c>
      <c r="B39" s="110">
        <v>67.70474269682289</v>
      </c>
      <c r="C39" s="110"/>
      <c r="D39" s="110"/>
      <c r="E39" s="110"/>
    </row>
    <row r="40" spans="1:5" x14ac:dyDescent="0.35">
      <c r="A40" s="75">
        <v>527.37</v>
      </c>
      <c r="B40" s="110"/>
      <c r="C40" s="110"/>
      <c r="D40" s="110">
        <v>71.562121219363505</v>
      </c>
      <c r="E40" s="110">
        <v>84.7427075543781</v>
      </c>
    </row>
    <row r="41" spans="1:5" x14ac:dyDescent="0.35">
      <c r="A41" s="74">
        <v>532.01</v>
      </c>
      <c r="B41" s="110">
        <v>76.858298165235198</v>
      </c>
      <c r="C41" s="110"/>
      <c r="D41" s="110"/>
      <c r="E41" s="110"/>
    </row>
    <row r="42" spans="1:5" x14ac:dyDescent="0.35">
      <c r="A42" s="74">
        <v>536.75</v>
      </c>
      <c r="B42" s="110">
        <v>64.964411308600518</v>
      </c>
      <c r="C42" s="110"/>
      <c r="D42" s="110"/>
      <c r="E42" s="110"/>
    </row>
    <row r="43" spans="1:5" x14ac:dyDescent="0.35">
      <c r="A43" s="74">
        <v>541.46</v>
      </c>
      <c r="B43" s="110">
        <v>69.053197067233995</v>
      </c>
      <c r="C43" s="110"/>
      <c r="D43" s="110"/>
      <c r="E43" s="110"/>
    </row>
    <row r="44" spans="1:5" x14ac:dyDescent="0.35">
      <c r="A44" s="74">
        <v>545.97499999999991</v>
      </c>
      <c r="B44" s="110">
        <v>76.858298165235198</v>
      </c>
      <c r="C44" s="110"/>
      <c r="D44" s="110"/>
      <c r="E44" s="110"/>
    </row>
    <row r="45" spans="1:5" x14ac:dyDescent="0.35">
      <c r="A45" s="74">
        <v>550.71499999999992</v>
      </c>
      <c r="B45" s="110">
        <v>63.571904940407599</v>
      </c>
      <c r="C45" s="110"/>
      <c r="D45" s="110"/>
      <c r="E45" s="110"/>
    </row>
    <row r="46" spans="1:5" x14ac:dyDescent="0.35">
      <c r="A46" s="74">
        <v>555.24</v>
      </c>
      <c r="B46" s="110">
        <v>80.589179128653512</v>
      </c>
      <c r="C46" s="110"/>
      <c r="D46" s="110"/>
      <c r="E46" s="110"/>
    </row>
    <row r="47" spans="1:5" x14ac:dyDescent="0.35">
      <c r="A47" s="72">
        <v>559</v>
      </c>
      <c r="B47" s="110"/>
      <c r="C47" s="110">
        <v>68.605290347131515</v>
      </c>
      <c r="D47" s="110"/>
      <c r="E47" s="110"/>
    </row>
    <row r="48" spans="1:5" x14ac:dyDescent="0.35">
      <c r="A48" s="74">
        <v>559.98500000000001</v>
      </c>
      <c r="B48" s="110">
        <v>76.858298165235198</v>
      </c>
      <c r="C48" s="110"/>
      <c r="D48" s="110"/>
      <c r="E48" s="110"/>
    </row>
    <row r="49" spans="1:5" x14ac:dyDescent="0.35">
      <c r="A49" s="74">
        <v>564.75</v>
      </c>
      <c r="B49" s="110">
        <v>69.053197067233995</v>
      </c>
      <c r="C49" s="110"/>
      <c r="D49" s="110"/>
      <c r="E49" s="110"/>
    </row>
    <row r="50" spans="1:5" x14ac:dyDescent="0.35">
      <c r="A50" s="74">
        <v>569.505</v>
      </c>
      <c r="B50" s="110">
        <v>74.309165824977214</v>
      </c>
      <c r="C50" s="110"/>
      <c r="D50" s="110"/>
      <c r="E50" s="110"/>
    </row>
    <row r="51" spans="1:5" x14ac:dyDescent="0.35">
      <c r="A51" s="75">
        <v>569.51</v>
      </c>
      <c r="B51" s="110"/>
      <c r="C51" s="110"/>
      <c r="D51" s="110">
        <v>70.092251727581527</v>
      </c>
      <c r="E51" s="110">
        <v>89.910167699886614</v>
      </c>
    </row>
    <row r="52" spans="1:5" x14ac:dyDescent="0.35">
      <c r="A52" s="73">
        <v>573.6</v>
      </c>
      <c r="B52" s="110"/>
      <c r="C52" s="110">
        <v>65.5784688527703</v>
      </c>
      <c r="D52" s="110"/>
      <c r="E52" s="110"/>
    </row>
    <row r="53" spans="1:5" x14ac:dyDescent="0.35">
      <c r="A53" s="74">
        <v>574.4</v>
      </c>
      <c r="B53" s="110">
        <v>78.114058546434094</v>
      </c>
      <c r="C53" s="110"/>
      <c r="D53" s="110"/>
      <c r="E53" s="110"/>
    </row>
    <row r="54" spans="1:5" x14ac:dyDescent="0.35">
      <c r="A54" s="74">
        <v>579.02</v>
      </c>
      <c r="B54" s="110">
        <v>69.053197067233995</v>
      </c>
      <c r="C54" s="110"/>
      <c r="D54" s="110"/>
      <c r="E54" s="110"/>
    </row>
    <row r="55" spans="1:5" x14ac:dyDescent="0.35">
      <c r="A55" s="74">
        <v>583.48500000000001</v>
      </c>
      <c r="B55" s="110">
        <v>76.858298165235198</v>
      </c>
      <c r="C55" s="110"/>
      <c r="D55" s="110"/>
      <c r="E55" s="110"/>
    </row>
    <row r="56" spans="1:5" x14ac:dyDescent="0.35">
      <c r="A56" s="74">
        <v>588.245</v>
      </c>
      <c r="B56" s="110">
        <v>64.964411308600518</v>
      </c>
      <c r="C56" s="110"/>
      <c r="D56" s="110"/>
      <c r="E56" s="110"/>
    </row>
    <row r="57" spans="1:5" x14ac:dyDescent="0.35">
      <c r="A57" s="74">
        <v>593.08999999999992</v>
      </c>
      <c r="B57" s="110">
        <v>80.589179128653512</v>
      </c>
      <c r="C57" s="110"/>
      <c r="D57" s="110"/>
      <c r="E57" s="110"/>
    </row>
    <row r="58" spans="1:5" x14ac:dyDescent="0.35">
      <c r="A58" s="75">
        <v>597.90499999999997</v>
      </c>
      <c r="B58" s="110">
        <v>67.70474269682289</v>
      </c>
      <c r="C58" s="110"/>
      <c r="D58" s="110"/>
      <c r="E58" s="110"/>
    </row>
    <row r="59" spans="1:5" x14ac:dyDescent="0.35">
      <c r="A59" s="74">
        <v>602.76499999999999</v>
      </c>
      <c r="B59" s="110">
        <v>76.858298165235198</v>
      </c>
      <c r="C59" s="110"/>
      <c r="D59" s="110"/>
      <c r="E59" s="110"/>
    </row>
    <row r="60" spans="1:5" x14ac:dyDescent="0.35">
      <c r="A60" s="74">
        <v>607.59500000000003</v>
      </c>
      <c r="B60" s="110">
        <v>78.114058546434094</v>
      </c>
      <c r="C60" s="110"/>
      <c r="D60" s="110"/>
      <c r="E60" s="110"/>
    </row>
    <row r="61" spans="1:5" x14ac:dyDescent="0.35">
      <c r="A61" s="74">
        <v>610</v>
      </c>
      <c r="B61" s="110">
        <v>71.708183185958987</v>
      </c>
      <c r="C61" s="110"/>
      <c r="D61" s="110"/>
      <c r="E61" s="110"/>
    </row>
    <row r="62" spans="1:5" x14ac:dyDescent="0.35">
      <c r="A62" s="74">
        <v>612.34</v>
      </c>
      <c r="B62" s="110">
        <v>78.114058546434094</v>
      </c>
      <c r="C62" s="110"/>
      <c r="D62" s="110"/>
      <c r="E62" s="110"/>
    </row>
    <row r="63" spans="1:5" x14ac:dyDescent="0.35">
      <c r="A63" s="74">
        <v>617.12</v>
      </c>
      <c r="B63" s="110">
        <v>69.053197067233995</v>
      </c>
      <c r="C63" s="110"/>
      <c r="D63" s="110"/>
      <c r="E63" s="110"/>
    </row>
    <row r="64" spans="1:5" x14ac:dyDescent="0.35">
      <c r="A64" s="74">
        <v>621.83999999999992</v>
      </c>
      <c r="B64" s="110">
        <v>70.387580352730154</v>
      </c>
      <c r="C64" s="110"/>
      <c r="D64" s="110"/>
      <c r="E64" s="110"/>
    </row>
    <row r="65" spans="1:5" x14ac:dyDescent="0.35">
      <c r="A65" s="72">
        <v>624.6</v>
      </c>
      <c r="B65" s="110"/>
      <c r="C65" s="110">
        <v>70.829298366552123</v>
      </c>
      <c r="D65" s="110"/>
      <c r="E65" s="110"/>
    </row>
    <row r="66" spans="1:5" x14ac:dyDescent="0.35">
      <c r="A66" s="74">
        <v>626.55500000000006</v>
      </c>
      <c r="B66" s="110">
        <v>69.053197067233995</v>
      </c>
      <c r="C66" s="110"/>
      <c r="D66" s="110"/>
      <c r="E66" s="110"/>
    </row>
    <row r="67" spans="1:5" x14ac:dyDescent="0.35">
      <c r="A67" s="74">
        <v>631.29500000000007</v>
      </c>
      <c r="B67" s="110">
        <v>70.387580352730154</v>
      </c>
      <c r="C67" s="110"/>
      <c r="D67" s="110"/>
      <c r="E67" s="110"/>
    </row>
    <row r="68" spans="1:5" x14ac:dyDescent="0.35">
      <c r="A68" s="74">
        <v>636.11500000000001</v>
      </c>
      <c r="B68" s="110">
        <v>73.015287287178666</v>
      </c>
      <c r="C68" s="110"/>
      <c r="D68" s="110"/>
      <c r="E68" s="110"/>
    </row>
    <row r="69" spans="1:5" x14ac:dyDescent="0.35">
      <c r="A69" s="74">
        <v>640.98</v>
      </c>
      <c r="B69" s="110">
        <v>70.387580352730154</v>
      </c>
      <c r="C69" s="110"/>
      <c r="D69" s="110"/>
      <c r="E69" s="110"/>
    </row>
    <row r="70" spans="1:5" x14ac:dyDescent="0.35">
      <c r="A70" s="74">
        <v>645.75</v>
      </c>
      <c r="B70" s="110">
        <v>69.053197067233995</v>
      </c>
      <c r="C70" s="110"/>
      <c r="D70" s="110"/>
      <c r="E70" s="110"/>
    </row>
    <row r="71" spans="1:5" x14ac:dyDescent="0.35">
      <c r="A71" s="74">
        <v>650.495</v>
      </c>
      <c r="B71" s="110">
        <v>76.858298165235198</v>
      </c>
      <c r="C71" s="110"/>
      <c r="D71" s="110"/>
      <c r="E71" s="110"/>
    </row>
    <row r="72" spans="1:5" x14ac:dyDescent="0.35">
      <c r="A72" s="74">
        <v>655.27</v>
      </c>
      <c r="B72" s="110">
        <v>67.70474269682289</v>
      </c>
      <c r="C72" s="110"/>
      <c r="D72" s="110"/>
      <c r="E72" s="110"/>
    </row>
    <row r="73" spans="1:5" x14ac:dyDescent="0.35">
      <c r="A73" s="74">
        <v>661.97499999999991</v>
      </c>
      <c r="B73" s="110">
        <v>76.858298165235198</v>
      </c>
      <c r="C73" s="110"/>
      <c r="D73" s="110"/>
      <c r="E73" s="110"/>
    </row>
    <row r="74" spans="1:5" x14ac:dyDescent="0.35">
      <c r="A74" s="74">
        <v>664.68499999999995</v>
      </c>
      <c r="B74" s="110">
        <v>70.387580352730154</v>
      </c>
      <c r="C74" s="110"/>
      <c r="D74" s="110"/>
      <c r="E74" s="110"/>
    </row>
    <row r="75" spans="1:5" x14ac:dyDescent="0.35">
      <c r="A75" s="75">
        <v>669.51</v>
      </c>
      <c r="B75" s="110">
        <v>73.015287287178666</v>
      </c>
      <c r="C75" s="110"/>
      <c r="D75" s="110"/>
      <c r="E75" s="110"/>
    </row>
    <row r="76" spans="1:5" x14ac:dyDescent="0.35">
      <c r="A76" s="75">
        <v>669.51</v>
      </c>
      <c r="B76" s="110"/>
      <c r="C76" s="110"/>
      <c r="D76" s="110">
        <v>67.855275071888784</v>
      </c>
      <c r="E76" s="110">
        <v>83.417542971827373</v>
      </c>
    </row>
    <row r="77" spans="1:5" x14ac:dyDescent="0.35">
      <c r="A77" s="74">
        <v>674.32</v>
      </c>
      <c r="B77" s="110">
        <v>74.309165824977214</v>
      </c>
      <c r="C77" s="110"/>
      <c r="D77" s="110"/>
      <c r="E77" s="110"/>
    </row>
    <row r="78" spans="1:5" x14ac:dyDescent="0.35">
      <c r="A78" s="72">
        <v>676.2</v>
      </c>
      <c r="B78" s="110"/>
      <c r="C78" s="110">
        <v>54.382063350939141</v>
      </c>
      <c r="D78" s="110"/>
      <c r="E78" s="110"/>
    </row>
    <row r="79" spans="1:5" x14ac:dyDescent="0.35">
      <c r="A79" s="75">
        <v>679.11</v>
      </c>
      <c r="B79" s="110">
        <v>75.59008375892499</v>
      </c>
      <c r="C79" s="110"/>
      <c r="D79" s="110"/>
      <c r="E79" s="110"/>
    </row>
    <row r="80" spans="1:5" x14ac:dyDescent="0.35">
      <c r="A80" s="73">
        <v>681.6</v>
      </c>
      <c r="B80" s="110"/>
      <c r="C80" s="110">
        <v>64.037760602620097</v>
      </c>
      <c r="D80" s="110">
        <v>70.829298366552123</v>
      </c>
      <c r="E80" s="110">
        <v>87.352537686246009</v>
      </c>
    </row>
    <row r="81" spans="1:5" x14ac:dyDescent="0.35">
      <c r="A81" s="74">
        <v>682.07</v>
      </c>
      <c r="B81" s="110">
        <v>74.309165824977214</v>
      </c>
      <c r="C81" s="110"/>
      <c r="D81" s="110"/>
      <c r="E81" s="110"/>
    </row>
    <row r="82" spans="1:5" x14ac:dyDescent="0.35">
      <c r="A82" s="75">
        <v>682.07</v>
      </c>
      <c r="B82" s="110">
        <v>74.309165824977214</v>
      </c>
      <c r="C82" s="110"/>
      <c r="D82" s="110"/>
      <c r="E82" s="110"/>
    </row>
    <row r="83" spans="1:5" x14ac:dyDescent="0.35">
      <c r="A83" s="74">
        <v>688.61</v>
      </c>
      <c r="B83" s="110">
        <v>76.858298165235198</v>
      </c>
      <c r="C83" s="110"/>
      <c r="D83" s="110"/>
      <c r="E83" s="110"/>
    </row>
    <row r="84" spans="1:5" x14ac:dyDescent="0.35">
      <c r="A84" s="75">
        <v>688.61</v>
      </c>
      <c r="B84" s="110"/>
      <c r="C84" s="110"/>
      <c r="D84" s="110"/>
      <c r="E84" s="110"/>
    </row>
    <row r="85" spans="1:5" x14ac:dyDescent="0.35">
      <c r="A85" s="74">
        <v>695.35</v>
      </c>
      <c r="B85" s="110">
        <v>74.309165824977214</v>
      </c>
      <c r="C85" s="110"/>
      <c r="D85" s="110"/>
      <c r="E85" s="110"/>
    </row>
    <row r="86" spans="1:5" x14ac:dyDescent="0.35">
      <c r="A86" s="74">
        <v>697.90000000000009</v>
      </c>
      <c r="B86" s="110">
        <v>78.114058546434094</v>
      </c>
      <c r="C86" s="110"/>
      <c r="D86" s="110"/>
      <c r="E86" s="110"/>
    </row>
    <row r="87" spans="1:5" x14ac:dyDescent="0.35">
      <c r="A87" s="74">
        <v>700.45</v>
      </c>
      <c r="B87" s="110">
        <v>79.357607125973047</v>
      </c>
      <c r="C87" s="110"/>
      <c r="D87" s="110"/>
      <c r="E87" s="110"/>
    </row>
    <row r="88" spans="1:5" x14ac:dyDescent="0.35">
      <c r="A88" s="74">
        <v>707.30500000000006</v>
      </c>
      <c r="B88" s="110">
        <v>73.015287287178666</v>
      </c>
      <c r="C88" s="110"/>
      <c r="D88" s="110"/>
      <c r="E88" s="110"/>
    </row>
    <row r="89" spans="1:5" x14ac:dyDescent="0.35">
      <c r="A89" s="72">
        <v>712.3</v>
      </c>
      <c r="B89" s="110"/>
      <c r="C89" s="110">
        <v>60.102765888201461</v>
      </c>
      <c r="D89" s="110"/>
      <c r="E89" s="110"/>
    </row>
    <row r="90" spans="1:5" x14ac:dyDescent="0.35">
      <c r="A90" s="75">
        <v>722.04500000000007</v>
      </c>
      <c r="B90" s="110">
        <v>71.708183185958987</v>
      </c>
      <c r="C90" s="110"/>
      <c r="D90" s="110"/>
      <c r="E90" s="110"/>
    </row>
    <row r="91" spans="1:5" x14ac:dyDescent="0.35">
      <c r="A91" s="74">
        <v>731.53499999999997</v>
      </c>
      <c r="B91" s="110">
        <v>71.708183185958987</v>
      </c>
      <c r="C91" s="110"/>
      <c r="D91" s="110"/>
      <c r="E91" s="110"/>
    </row>
    <row r="92" spans="1:5" x14ac:dyDescent="0.35">
      <c r="A92" s="74">
        <v>736.32999999999993</v>
      </c>
      <c r="B92" s="110">
        <v>76.858298165235198</v>
      </c>
      <c r="C92" s="110"/>
      <c r="D92" s="110"/>
      <c r="E92" s="110"/>
    </row>
    <row r="93" spans="1:5" x14ac:dyDescent="0.35">
      <c r="A93" s="74">
        <v>746.02</v>
      </c>
      <c r="B93" s="110">
        <v>69.053197067233995</v>
      </c>
      <c r="C93" s="110"/>
      <c r="D93" s="110"/>
      <c r="E93" s="110"/>
    </row>
    <row r="94" spans="1:5" x14ac:dyDescent="0.35">
      <c r="A94" s="74">
        <v>746.5</v>
      </c>
      <c r="B94" s="110">
        <v>74.309165824977214</v>
      </c>
      <c r="C94" s="110"/>
      <c r="D94" s="110"/>
      <c r="E94" s="110"/>
    </row>
    <row r="95" spans="1:5" x14ac:dyDescent="0.35">
      <c r="A95" s="74">
        <v>746.5</v>
      </c>
      <c r="B95" s="110">
        <v>74.309165824977214</v>
      </c>
      <c r="C95" s="110"/>
      <c r="D95" s="110"/>
      <c r="E95" s="110"/>
    </row>
    <row r="96" spans="1:5" x14ac:dyDescent="0.35">
      <c r="A96" s="74">
        <v>750.27499999999998</v>
      </c>
      <c r="B96" s="110">
        <v>79.357607125973047</v>
      </c>
      <c r="C96" s="110"/>
      <c r="D96" s="110"/>
      <c r="E96" s="110"/>
    </row>
    <row r="97" spans="1:5" x14ac:dyDescent="0.35">
      <c r="A97" s="75">
        <v>750.28</v>
      </c>
      <c r="B97" s="110"/>
      <c r="C97" s="110"/>
      <c r="D97" s="110">
        <v>80.725291156247792</v>
      </c>
      <c r="E97" s="110">
        <v>94.876898302989417</v>
      </c>
    </row>
    <row r="98" spans="1:5" x14ac:dyDescent="0.35">
      <c r="A98" s="74">
        <v>754.96</v>
      </c>
      <c r="B98" s="110">
        <v>79.357607125973047</v>
      </c>
      <c r="C98" s="110"/>
      <c r="D98" s="110"/>
      <c r="E98" s="110"/>
    </row>
    <row r="99" spans="1:5" x14ac:dyDescent="0.35">
      <c r="A99" s="74">
        <v>760.32500000000005</v>
      </c>
      <c r="B99" s="110">
        <v>73.015287287178666</v>
      </c>
      <c r="C99" s="110"/>
      <c r="D99" s="110"/>
      <c r="E99" s="110"/>
    </row>
    <row r="100" spans="1:5" x14ac:dyDescent="0.35">
      <c r="A100" s="74">
        <v>765.29</v>
      </c>
      <c r="B100" s="110">
        <v>70.387580352730154</v>
      </c>
      <c r="C100" s="110"/>
      <c r="D100" s="110"/>
      <c r="E100" s="110"/>
    </row>
    <row r="101" spans="1:5" x14ac:dyDescent="0.35">
      <c r="A101" s="74">
        <v>769.64</v>
      </c>
      <c r="B101" s="110">
        <v>71.708183185958987</v>
      </c>
      <c r="C101" s="110"/>
      <c r="D101" s="110"/>
      <c r="E101" s="110"/>
    </row>
    <row r="102" spans="1:5" x14ac:dyDescent="0.35">
      <c r="A102" s="74">
        <v>783.81</v>
      </c>
      <c r="B102" s="110">
        <v>73.015287287178666</v>
      </c>
      <c r="C102" s="110"/>
      <c r="D102" s="110"/>
      <c r="E102" s="110"/>
    </row>
    <row r="103" spans="1:5" x14ac:dyDescent="0.35">
      <c r="A103" s="74">
        <v>793.36500000000001</v>
      </c>
      <c r="B103" s="110">
        <v>75.59008375892499</v>
      </c>
      <c r="C103" s="110"/>
      <c r="D103" s="110"/>
      <c r="E103" s="110"/>
    </row>
    <row r="104" spans="1:5" x14ac:dyDescent="0.35">
      <c r="A104" s="75">
        <v>793.37</v>
      </c>
      <c r="B104" s="110"/>
      <c r="C104" s="110"/>
      <c r="D104" s="110">
        <v>81.403686582039768</v>
      </c>
      <c r="E104" s="110">
        <v>97.289747958281311</v>
      </c>
    </row>
    <row r="105" spans="1:5" x14ac:dyDescent="0.35">
      <c r="A105" s="72">
        <v>800.8</v>
      </c>
      <c r="B105" s="110"/>
      <c r="C105" s="110">
        <v>75.164535153723648</v>
      </c>
      <c r="D105" s="110"/>
      <c r="E105" s="110"/>
    </row>
    <row r="106" spans="1:5" x14ac:dyDescent="0.35">
      <c r="A106" s="75">
        <v>802.74</v>
      </c>
      <c r="B106" s="110">
        <v>75.59008375892499</v>
      </c>
      <c r="C106" s="110"/>
      <c r="D106" s="110"/>
      <c r="E106" s="110"/>
    </row>
    <row r="107" spans="1:5" x14ac:dyDescent="0.35">
      <c r="A107" s="74">
        <v>812.1099999999999</v>
      </c>
      <c r="B107" s="110">
        <v>81.809003047676441</v>
      </c>
      <c r="C107" s="110"/>
      <c r="D107" s="110"/>
      <c r="E107" s="110"/>
    </row>
    <row r="108" spans="1:5" x14ac:dyDescent="0.35">
      <c r="A108" s="75">
        <v>812.11</v>
      </c>
      <c r="B108" s="110"/>
      <c r="C108" s="110"/>
      <c r="D108" s="110">
        <v>81.403686582039768</v>
      </c>
      <c r="E108" s="110">
        <v>99.069970275238887</v>
      </c>
    </row>
    <row r="109" spans="1:5" x14ac:dyDescent="0.35">
      <c r="A109" s="75">
        <v>814.4</v>
      </c>
      <c r="B109" s="110">
        <v>84.214288464236034</v>
      </c>
      <c r="C109" s="110"/>
      <c r="D109" s="110"/>
      <c r="E109" s="110"/>
    </row>
    <row r="110" spans="1:5" x14ac:dyDescent="0.35">
      <c r="A110" s="74">
        <v>820.7</v>
      </c>
      <c r="B110" s="110">
        <v>81.809003047676441</v>
      </c>
      <c r="C110" s="110"/>
      <c r="D110" s="110"/>
      <c r="E110" s="110"/>
    </row>
    <row r="111" spans="1:5" x14ac:dyDescent="0.35">
      <c r="A111" s="72">
        <v>820.8</v>
      </c>
      <c r="B111" s="110"/>
      <c r="C111" s="110">
        <v>80.043277604411173</v>
      </c>
      <c r="D111" s="110"/>
      <c r="E111" s="110"/>
    </row>
    <row r="112" spans="1:5" x14ac:dyDescent="0.35">
      <c r="A112" s="75">
        <v>821.78</v>
      </c>
      <c r="B112" s="110">
        <v>83.017300899074442</v>
      </c>
      <c r="C112" s="110"/>
      <c r="D112" s="110"/>
      <c r="E112" s="110"/>
    </row>
    <row r="113" spans="1:5" x14ac:dyDescent="0.35">
      <c r="A113" s="74">
        <v>824.2</v>
      </c>
      <c r="B113" s="110">
        <v>76.858298165235198</v>
      </c>
      <c r="C113" s="110"/>
      <c r="D113" s="110"/>
      <c r="E113" s="110"/>
    </row>
    <row r="114" spans="1:5" x14ac:dyDescent="0.35">
      <c r="A114" s="74">
        <v>831.20499999999993</v>
      </c>
      <c r="B114" s="110">
        <v>80.589179128653512</v>
      </c>
      <c r="C114" s="110"/>
      <c r="D114" s="110"/>
      <c r="E114" s="110"/>
    </row>
    <row r="115" spans="1:5" x14ac:dyDescent="0.35">
      <c r="A115" s="74">
        <v>831.63</v>
      </c>
      <c r="B115" s="110">
        <v>66.341917316517524</v>
      </c>
      <c r="C115" s="110"/>
      <c r="D115" s="110"/>
      <c r="E115" s="110"/>
    </row>
    <row r="116" spans="1:5" x14ac:dyDescent="0.35">
      <c r="A116" s="74">
        <v>831.63</v>
      </c>
      <c r="B116" s="110">
        <v>66.341917316517524</v>
      </c>
      <c r="C116" s="110"/>
      <c r="D116" s="110"/>
      <c r="E116" s="110"/>
    </row>
    <row r="117" spans="1:5" x14ac:dyDescent="0.35">
      <c r="A117" s="74">
        <v>845.47500000000002</v>
      </c>
      <c r="B117" s="110">
        <v>76.858298165235198</v>
      </c>
      <c r="C117" s="110"/>
      <c r="D117" s="110"/>
      <c r="E117" s="110"/>
    </row>
    <row r="118" spans="1:5" x14ac:dyDescent="0.35">
      <c r="A118" s="75">
        <v>850</v>
      </c>
      <c r="B118" s="110">
        <v>87.739458519562717</v>
      </c>
      <c r="C118" s="110"/>
      <c r="D118" s="110"/>
      <c r="E118" s="110"/>
    </row>
    <row r="119" spans="1:5" x14ac:dyDescent="0.35">
      <c r="A119" s="74">
        <v>850</v>
      </c>
      <c r="B119" s="110">
        <v>73.015287287178666</v>
      </c>
      <c r="C119" s="110"/>
      <c r="D119" s="110"/>
      <c r="E119" s="110"/>
    </row>
    <row r="120" spans="1:5" x14ac:dyDescent="0.35">
      <c r="A120" s="75">
        <v>850</v>
      </c>
      <c r="B120" s="110">
        <v>73.015287287178666</v>
      </c>
      <c r="C120" s="110"/>
      <c r="D120" s="110"/>
      <c r="E120" s="110"/>
    </row>
    <row r="121" spans="1:5" x14ac:dyDescent="0.35">
      <c r="A121" s="74">
        <v>854.93000000000006</v>
      </c>
      <c r="B121" s="110">
        <v>76.858298165235198</v>
      </c>
      <c r="C121" s="110"/>
      <c r="D121" s="110"/>
      <c r="E121" s="110"/>
    </row>
    <row r="122" spans="1:5" x14ac:dyDescent="0.35">
      <c r="A122" s="72">
        <v>863.3</v>
      </c>
      <c r="B122" s="110"/>
      <c r="C122" s="110">
        <v>90.541661515817879</v>
      </c>
      <c r="D122" s="110"/>
      <c r="E122" s="110"/>
    </row>
    <row r="123" spans="1:5" x14ac:dyDescent="0.35">
      <c r="A123" s="74">
        <v>863.6</v>
      </c>
      <c r="B123" s="110">
        <v>70.387580352730154</v>
      </c>
      <c r="C123" s="110"/>
      <c r="D123" s="110"/>
      <c r="E123" s="110"/>
    </row>
    <row r="124" spans="1:5" x14ac:dyDescent="0.35">
      <c r="A124" s="74">
        <v>864.5</v>
      </c>
      <c r="B124" s="110">
        <v>76.858298165235198</v>
      </c>
      <c r="C124" s="110"/>
      <c r="D124" s="110"/>
      <c r="E124" s="110"/>
    </row>
    <row r="125" spans="1:5" x14ac:dyDescent="0.35">
      <c r="A125" s="74">
        <v>873.76499999999999</v>
      </c>
      <c r="B125" s="110">
        <v>79.357607125973047</v>
      </c>
      <c r="C125" s="110"/>
      <c r="D125" s="110"/>
      <c r="E125" s="110"/>
    </row>
    <row r="126" spans="1:5" x14ac:dyDescent="0.35">
      <c r="A126" s="75">
        <v>876.25</v>
      </c>
      <c r="B126" s="110">
        <v>79.357607125973047</v>
      </c>
      <c r="C126" s="110"/>
      <c r="D126" s="110"/>
      <c r="E126" s="110"/>
    </row>
    <row r="127" spans="1:5" x14ac:dyDescent="0.35">
      <c r="A127" s="75">
        <v>879.9</v>
      </c>
      <c r="B127" s="110">
        <v>22.673787080615078</v>
      </c>
      <c r="C127" s="110"/>
      <c r="D127" s="110"/>
      <c r="E127" s="110"/>
    </row>
    <row r="128" spans="1:5" x14ac:dyDescent="0.35">
      <c r="A128" s="74">
        <v>879.9</v>
      </c>
      <c r="B128" s="110">
        <v>83.017300899074442</v>
      </c>
      <c r="C128" s="110"/>
      <c r="D128" s="110"/>
      <c r="E128" s="110"/>
    </row>
    <row r="129" spans="1:5" x14ac:dyDescent="0.35">
      <c r="A129" s="75">
        <v>879.9</v>
      </c>
      <c r="B129" s="110">
        <v>83.017300899074442</v>
      </c>
      <c r="C129" s="110"/>
      <c r="D129" s="110"/>
      <c r="E129" s="110"/>
    </row>
    <row r="130" spans="1:5" x14ac:dyDescent="0.35">
      <c r="A130" s="74">
        <v>883.625</v>
      </c>
      <c r="B130" s="110">
        <v>71.708183185958987</v>
      </c>
      <c r="C130" s="110"/>
      <c r="D130" s="110"/>
      <c r="E130" s="110"/>
    </row>
    <row r="131" spans="1:5" x14ac:dyDescent="0.35">
      <c r="A131" s="74">
        <v>898.25</v>
      </c>
      <c r="B131" s="110">
        <v>71.708183185958987</v>
      </c>
      <c r="C131" s="110"/>
      <c r="D131" s="110"/>
      <c r="E131" s="110"/>
    </row>
    <row r="132" spans="1:5" x14ac:dyDescent="0.35">
      <c r="A132" s="75">
        <v>912.36500000000001</v>
      </c>
      <c r="B132" s="110">
        <v>38.943630373171786</v>
      </c>
      <c r="C132" s="110"/>
      <c r="D132" s="110"/>
      <c r="E132" s="110"/>
    </row>
    <row r="133" spans="1:5" x14ac:dyDescent="0.35">
      <c r="A133" s="75">
        <v>912.37</v>
      </c>
      <c r="B133" s="110"/>
      <c r="C133" s="110"/>
      <c r="D133" s="110">
        <v>93.653183339287281</v>
      </c>
      <c r="E133" s="110">
        <v>103.12990612109316</v>
      </c>
    </row>
    <row r="134" spans="1:5" x14ac:dyDescent="0.35">
      <c r="A134" s="74">
        <v>918.77</v>
      </c>
      <c r="B134" s="110">
        <v>40.629948056286061</v>
      </c>
      <c r="C134" s="110"/>
      <c r="D134" s="110"/>
      <c r="E134" s="110"/>
    </row>
    <row r="135" spans="1:5" x14ac:dyDescent="0.35">
      <c r="A135" s="74">
        <v>918.77</v>
      </c>
      <c r="B135" s="110">
        <v>40.629948056286061</v>
      </c>
      <c r="C135" s="110"/>
      <c r="D135" s="110"/>
      <c r="E135" s="110"/>
    </row>
    <row r="136" spans="1:5" x14ac:dyDescent="0.35">
      <c r="A136" s="72">
        <v>922</v>
      </c>
      <c r="B136" s="110"/>
      <c r="C136" s="110">
        <v>94.266504600603525</v>
      </c>
      <c r="D136" s="110"/>
      <c r="E136" s="110"/>
    </row>
    <row r="137" spans="1:5" x14ac:dyDescent="0.35">
      <c r="A137" s="74">
        <v>922.04499999999996</v>
      </c>
      <c r="B137" s="110">
        <v>81.809003047676441</v>
      </c>
      <c r="C137" s="110"/>
      <c r="D137" s="110"/>
      <c r="E137" s="110"/>
    </row>
    <row r="138" spans="1:5" x14ac:dyDescent="0.35">
      <c r="A138" s="74">
        <v>924.9</v>
      </c>
      <c r="B138" s="110">
        <v>70.387580352730154</v>
      </c>
      <c r="C138" s="110"/>
      <c r="D138" s="110"/>
      <c r="E138" s="110"/>
    </row>
    <row r="139" spans="1:5" x14ac:dyDescent="0.35">
      <c r="A139" s="74">
        <v>926.5</v>
      </c>
      <c r="B139" s="110">
        <v>79.357607125973047</v>
      </c>
      <c r="C139" s="110"/>
      <c r="D139" s="110"/>
      <c r="E139" s="110"/>
    </row>
    <row r="140" spans="1:5" x14ac:dyDescent="0.35">
      <c r="A140" s="74">
        <v>926.5</v>
      </c>
      <c r="B140" s="110">
        <v>79.357607125973047</v>
      </c>
      <c r="C140" s="110"/>
      <c r="D140" s="110"/>
      <c r="E140" s="110"/>
    </row>
    <row r="141" spans="1:5" x14ac:dyDescent="0.35">
      <c r="A141" s="74">
        <v>926.59</v>
      </c>
      <c r="B141" s="110">
        <v>62.164067918877009</v>
      </c>
      <c r="C141" s="110"/>
      <c r="D141" s="110"/>
      <c r="E141" s="110"/>
    </row>
    <row r="142" spans="1:5" x14ac:dyDescent="0.35">
      <c r="A142" s="74">
        <v>931.52500000000009</v>
      </c>
      <c r="B142" s="110">
        <v>78.114058546434094</v>
      </c>
      <c r="C142" s="110"/>
      <c r="D142" s="110"/>
      <c r="E142" s="110"/>
    </row>
    <row r="143" spans="1:5" x14ac:dyDescent="0.35">
      <c r="A143" s="74">
        <v>935.6</v>
      </c>
      <c r="B143" s="110">
        <v>78.114058546434094</v>
      </c>
      <c r="C143" s="110"/>
      <c r="D143" s="110"/>
      <c r="E143" s="110"/>
    </row>
    <row r="144" spans="1:5" x14ac:dyDescent="0.35">
      <c r="A144" s="74">
        <v>935.6</v>
      </c>
      <c r="B144" s="110">
        <v>78.114058546434094</v>
      </c>
      <c r="C144" s="110"/>
      <c r="D144" s="110"/>
      <c r="E144" s="110"/>
    </row>
    <row r="145" spans="1:5" x14ac:dyDescent="0.35">
      <c r="A145" s="74">
        <v>940.68499999999995</v>
      </c>
      <c r="B145" s="110">
        <v>80.589179128653512</v>
      </c>
      <c r="C145" s="110"/>
      <c r="D145" s="110"/>
      <c r="E145" s="110"/>
    </row>
    <row r="146" spans="1:5" x14ac:dyDescent="0.35">
      <c r="A146" s="75">
        <v>940.69</v>
      </c>
      <c r="B146" s="110"/>
      <c r="C146" s="110"/>
      <c r="D146" s="110">
        <v>89.275539906775478</v>
      </c>
      <c r="E146" s="110">
        <v>93.653183339287281</v>
      </c>
    </row>
    <row r="147" spans="1:5" x14ac:dyDescent="0.35">
      <c r="A147" s="74">
        <v>945.5</v>
      </c>
      <c r="B147" s="110">
        <v>66.341917316517524</v>
      </c>
      <c r="C147" s="110"/>
      <c r="D147" s="110"/>
      <c r="E147" s="110"/>
    </row>
    <row r="148" spans="1:5" x14ac:dyDescent="0.35">
      <c r="A148" s="74">
        <v>945.5</v>
      </c>
      <c r="B148" s="110">
        <v>66.341917316517524</v>
      </c>
      <c r="C148" s="110"/>
      <c r="D148" s="110"/>
      <c r="E148" s="110"/>
    </row>
    <row r="149" spans="1:5" x14ac:dyDescent="0.35">
      <c r="A149" s="74">
        <v>950.64</v>
      </c>
      <c r="B149" s="110">
        <v>103.01567901403241</v>
      </c>
      <c r="C149" s="110"/>
      <c r="D149" s="110"/>
      <c r="E149" s="110"/>
    </row>
    <row r="150" spans="1:5" x14ac:dyDescent="0.35">
      <c r="A150" s="75">
        <v>950.64</v>
      </c>
      <c r="B150" s="110">
        <v>103.63129675322058</v>
      </c>
      <c r="C150" s="110"/>
      <c r="D150" s="110"/>
      <c r="E150" s="110"/>
    </row>
    <row r="151" spans="1:5" x14ac:dyDescent="0.35">
      <c r="A151" s="74">
        <v>957.65</v>
      </c>
      <c r="B151" s="110">
        <v>87.739458519562717</v>
      </c>
      <c r="C151" s="110"/>
      <c r="D151" s="110"/>
      <c r="E151" s="110"/>
    </row>
    <row r="152" spans="1:5" x14ac:dyDescent="0.35">
      <c r="A152" s="75">
        <v>957.65</v>
      </c>
      <c r="B152" s="110">
        <v>93.849766372392864</v>
      </c>
      <c r="C152" s="110"/>
      <c r="D152" s="110"/>
      <c r="E152" s="110"/>
    </row>
    <row r="153" spans="1:5" x14ac:dyDescent="0.35">
      <c r="A153" s="74">
        <v>983.375</v>
      </c>
      <c r="B153" s="110">
        <v>98.834034345114887</v>
      </c>
      <c r="C153" s="110"/>
      <c r="D153" s="110"/>
      <c r="E153" s="110"/>
    </row>
    <row r="154" spans="1:5" x14ac:dyDescent="0.35">
      <c r="A154" s="75">
        <v>983.38</v>
      </c>
      <c r="B154" s="110">
        <v>94.290976371389434</v>
      </c>
      <c r="C154" s="110"/>
      <c r="D154" s="110"/>
      <c r="E154" s="110"/>
    </row>
    <row r="155" spans="1:5" x14ac:dyDescent="0.35">
      <c r="A155" s="74">
        <v>1002.46</v>
      </c>
      <c r="B155" s="110">
        <v>100.9419486317759</v>
      </c>
      <c r="C155" s="110"/>
      <c r="D155" s="110"/>
      <c r="E155" s="110"/>
    </row>
    <row r="156" spans="1:5" x14ac:dyDescent="0.35">
      <c r="A156" s="74">
        <v>1040.855</v>
      </c>
      <c r="B156" s="110">
        <v>133.92826013817884</v>
      </c>
      <c r="C156" s="110"/>
      <c r="D156" s="110"/>
      <c r="E156" s="110"/>
    </row>
    <row r="157" spans="1:5" x14ac:dyDescent="0.35">
      <c r="A157" s="75">
        <v>1040.8599999999999</v>
      </c>
      <c r="B157" s="110">
        <v>130.24120769678058</v>
      </c>
      <c r="C157" s="110"/>
      <c r="D157" s="110"/>
      <c r="E157" s="110"/>
    </row>
    <row r="158" spans="1:5" x14ac:dyDescent="0.35">
      <c r="A158" s="74">
        <v>1055.1500000000001</v>
      </c>
      <c r="B158" s="110">
        <v>97.76690238447793</v>
      </c>
      <c r="C158" s="110"/>
      <c r="D158" s="110"/>
      <c r="E158" s="110"/>
    </row>
    <row r="159" spans="1:5" x14ac:dyDescent="0.35">
      <c r="A159" s="73">
        <v>1060</v>
      </c>
      <c r="B159" s="110"/>
      <c r="C159" s="110">
        <v>118.19167538661533</v>
      </c>
      <c r="D159" s="110"/>
      <c r="E159" s="110"/>
    </row>
    <row r="160" spans="1:5" x14ac:dyDescent="0.35">
      <c r="A160" s="74">
        <v>1088.21</v>
      </c>
      <c r="B160" s="110">
        <v>93.407028811207383</v>
      </c>
      <c r="C160" s="110"/>
      <c r="D160" s="110"/>
      <c r="E160" s="110"/>
    </row>
    <row r="161" spans="1:5" x14ac:dyDescent="0.35">
      <c r="A161" s="75">
        <v>1117.4749999999999</v>
      </c>
      <c r="B161" s="110">
        <v>108.057484638004</v>
      </c>
      <c r="C161" s="110"/>
      <c r="D161" s="110"/>
      <c r="E161" s="110"/>
    </row>
    <row r="162" spans="1:5" x14ac:dyDescent="0.35">
      <c r="A162" s="75">
        <v>1122.4000000000001</v>
      </c>
      <c r="B162" s="110">
        <v>143.27030440532252</v>
      </c>
      <c r="C162" s="110"/>
      <c r="D162" s="110"/>
      <c r="E162" s="110"/>
    </row>
    <row r="163" spans="1:5" x14ac:dyDescent="0.35">
      <c r="A163" s="75">
        <v>1122.4000000000001</v>
      </c>
      <c r="B163" s="110">
        <v>98.727720991740441</v>
      </c>
      <c r="C163" s="110"/>
      <c r="D163" s="110"/>
      <c r="E163" s="110"/>
    </row>
    <row r="164" spans="1:5" x14ac:dyDescent="0.35">
      <c r="A164" s="75">
        <v>1122.4000000000001</v>
      </c>
      <c r="B164" s="110"/>
      <c r="C164" s="110"/>
      <c r="D164" s="110">
        <v>109.26027214271961</v>
      </c>
      <c r="E164" s="110">
        <v>116.14559593054868</v>
      </c>
    </row>
    <row r="165" spans="1:5" x14ac:dyDescent="0.35">
      <c r="A165" s="73">
        <v>1126.2</v>
      </c>
      <c r="B165" s="110"/>
      <c r="C165" s="110">
        <v>110.88241530478047</v>
      </c>
      <c r="D165" s="110"/>
      <c r="E165" s="110"/>
    </row>
    <row r="166" spans="1:5" x14ac:dyDescent="0.35">
      <c r="A166" s="75">
        <v>1127.0999999999999</v>
      </c>
      <c r="B166" s="110">
        <v>92.293431894099371</v>
      </c>
      <c r="C166" s="110"/>
      <c r="D166" s="110"/>
      <c r="E166" s="110"/>
    </row>
    <row r="167" spans="1:5" x14ac:dyDescent="0.35">
      <c r="A167" s="75">
        <v>1131.7350000000001</v>
      </c>
      <c r="B167" s="110">
        <v>95.605545504349664</v>
      </c>
      <c r="C167" s="110"/>
      <c r="D167" s="110"/>
      <c r="E167" s="110"/>
    </row>
    <row r="168" spans="1:5" x14ac:dyDescent="0.35">
      <c r="A168" s="75">
        <v>1141.415</v>
      </c>
      <c r="B168" s="110">
        <v>80.589179128653512</v>
      </c>
      <c r="C168" s="110"/>
      <c r="D168" s="110"/>
      <c r="E168" s="110"/>
    </row>
    <row r="169" spans="1:5" x14ac:dyDescent="0.35">
      <c r="A169" s="75">
        <v>1141.42</v>
      </c>
      <c r="B169" s="110">
        <v>119.94551696998676</v>
      </c>
      <c r="C169" s="110"/>
      <c r="D169" s="110"/>
      <c r="E169" s="110"/>
    </row>
    <row r="170" spans="1:5" x14ac:dyDescent="0.35">
      <c r="A170" s="75">
        <v>1150.625</v>
      </c>
      <c r="B170" s="110">
        <v>126.44468320471903</v>
      </c>
      <c r="C170" s="110"/>
      <c r="D170" s="110"/>
      <c r="E170" s="110"/>
    </row>
    <row r="171" spans="1:5" x14ac:dyDescent="0.35">
      <c r="A171" s="75">
        <v>1150.6300000000001</v>
      </c>
      <c r="B171" s="110">
        <v>133.5237983212341</v>
      </c>
      <c r="C171" s="110"/>
      <c r="D171" s="110"/>
      <c r="E171" s="110"/>
    </row>
    <row r="172" spans="1:5" x14ac:dyDescent="0.35">
      <c r="A172" s="75">
        <v>1155.43</v>
      </c>
      <c r="B172" s="110">
        <v>111.95252395829917</v>
      </c>
      <c r="C172" s="110"/>
      <c r="D172" s="110"/>
      <c r="E172" s="110"/>
    </row>
    <row r="173" spans="1:5" x14ac:dyDescent="0.35">
      <c r="A173" s="75">
        <v>1155.43</v>
      </c>
      <c r="B173" s="110">
        <v>122.70845012436732</v>
      </c>
      <c r="C173" s="110"/>
      <c r="D173" s="110"/>
      <c r="E173" s="110"/>
    </row>
    <row r="174" spans="1:5" x14ac:dyDescent="0.35">
      <c r="A174" s="75">
        <v>1164.9000000000001</v>
      </c>
      <c r="B174" s="110">
        <v>136.32852902334386</v>
      </c>
      <c r="C174" s="110"/>
      <c r="D174" s="110"/>
      <c r="E174" s="110"/>
    </row>
    <row r="175" spans="1:5" x14ac:dyDescent="0.35">
      <c r="A175" s="75">
        <v>1174.6199999999999</v>
      </c>
      <c r="B175" s="110">
        <v>127.29814958421947</v>
      </c>
      <c r="C175" s="110"/>
      <c r="D175" s="110"/>
      <c r="E175" s="110"/>
    </row>
    <row r="176" spans="1:5" x14ac:dyDescent="0.35">
      <c r="A176" s="75">
        <v>1174.6199999999999</v>
      </c>
      <c r="B176" s="110">
        <v>137.35481548180422</v>
      </c>
      <c r="C176" s="110"/>
      <c r="D176" s="110"/>
      <c r="E176" s="110"/>
    </row>
    <row r="177" spans="1:5" x14ac:dyDescent="0.35">
      <c r="A177" s="75">
        <v>1193.675</v>
      </c>
      <c r="B177" s="110">
        <v>126.44468320471903</v>
      </c>
      <c r="C177" s="110"/>
      <c r="D177" s="110"/>
      <c r="E177" s="110"/>
    </row>
    <row r="178" spans="1:5" x14ac:dyDescent="0.35">
      <c r="A178" s="75">
        <v>1193.68</v>
      </c>
      <c r="B178" s="110">
        <v>139.53769473648498</v>
      </c>
      <c r="C178" s="110"/>
      <c r="D178" s="110"/>
      <c r="E178" s="110"/>
    </row>
    <row r="179" spans="1:5" x14ac:dyDescent="0.35">
      <c r="A179" s="75">
        <v>1203.2750000000001</v>
      </c>
      <c r="B179" s="110">
        <v>108.057484638004</v>
      </c>
      <c r="C179" s="110"/>
      <c r="D179" s="110"/>
      <c r="E179" s="110"/>
    </row>
    <row r="180" spans="1:5" x14ac:dyDescent="0.35">
      <c r="A180" s="75">
        <v>1203.28</v>
      </c>
      <c r="B180" s="110"/>
      <c r="C180" s="110"/>
      <c r="D180" s="110">
        <v>115.11014705169711</v>
      </c>
      <c r="E180" s="110">
        <v>116.14559593054868</v>
      </c>
    </row>
    <row r="181" spans="1:5" x14ac:dyDescent="0.35">
      <c r="A181" s="75">
        <v>1208.095</v>
      </c>
      <c r="B181" s="110">
        <v>138.68457343844085</v>
      </c>
      <c r="C181" s="110"/>
      <c r="D181" s="110"/>
      <c r="E181" s="110"/>
    </row>
    <row r="182" spans="1:5" x14ac:dyDescent="0.35">
      <c r="A182" s="75">
        <v>1220.6500000000001</v>
      </c>
      <c r="B182" s="110">
        <v>129.82489510601764</v>
      </c>
      <c r="C182" s="110"/>
      <c r="D182" s="110"/>
      <c r="E182" s="110"/>
    </row>
    <row r="183" spans="1:5" x14ac:dyDescent="0.35">
      <c r="A183" s="75">
        <v>1220.6500000000001</v>
      </c>
      <c r="B183" s="110">
        <v>143.12006678727593</v>
      </c>
      <c r="C183" s="110"/>
      <c r="D183" s="110"/>
      <c r="E183" s="110"/>
    </row>
  </sheetData>
  <sortState xmlns:xlrd2="http://schemas.microsoft.com/office/spreadsheetml/2017/richdata2" ref="A2:B183">
    <sortCondition ref="A139"/>
  </sortState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33"/>
  <sheetViews>
    <sheetView tabSelected="1" workbookViewId="0">
      <selection activeCell="E16" sqref="E16"/>
    </sheetView>
  </sheetViews>
  <sheetFormatPr defaultRowHeight="15.5" x14ac:dyDescent="0.35"/>
  <cols>
    <col min="1" max="1" width="17.75" bestFit="1" customWidth="1"/>
    <col min="2" max="2" width="14.5" bestFit="1" customWidth="1"/>
    <col min="3" max="3" width="18.08203125" bestFit="1" customWidth="1"/>
    <col min="4" max="4" width="12.33203125" bestFit="1" customWidth="1"/>
    <col min="5" max="5" width="16.83203125" bestFit="1" customWidth="1"/>
    <col min="6" max="6" width="14.33203125" bestFit="1" customWidth="1"/>
    <col min="7" max="7" width="14.33203125" style="79" bestFit="1" customWidth="1"/>
    <col min="8" max="8" width="25.83203125" style="79" bestFit="1" customWidth="1"/>
  </cols>
  <sheetData>
    <row r="1" spans="1:8" x14ac:dyDescent="0.35">
      <c r="A1" s="53" t="s">
        <v>40</v>
      </c>
      <c r="B1" s="53" t="s">
        <v>187</v>
      </c>
      <c r="C1" s="53" t="s">
        <v>188</v>
      </c>
      <c r="D1" s="53" t="s">
        <v>189</v>
      </c>
      <c r="E1" s="53" t="s">
        <v>190</v>
      </c>
      <c r="F1" s="76" t="s">
        <v>269</v>
      </c>
      <c r="G1" s="78" t="s">
        <v>270</v>
      </c>
      <c r="H1" s="78" t="s">
        <v>271</v>
      </c>
    </row>
    <row r="2" spans="1:8" x14ac:dyDescent="0.35">
      <c r="A2" t="s">
        <v>191</v>
      </c>
      <c r="B2" s="43">
        <v>4.1663071031410599</v>
      </c>
      <c r="C2" s="43">
        <v>0.10820866376631399</v>
      </c>
      <c r="D2" s="43">
        <v>0.78947365012171999</v>
      </c>
      <c r="E2" s="43">
        <v>7.0335568516210001E-3</v>
      </c>
      <c r="F2" s="96">
        <v>0.245039101240383</v>
      </c>
      <c r="G2" s="77">
        <v>1449.62</v>
      </c>
      <c r="H2" s="77">
        <v>6.19</v>
      </c>
    </row>
    <row r="3" spans="1:8" x14ac:dyDescent="0.35">
      <c r="A3" t="s">
        <v>191</v>
      </c>
      <c r="B3" s="43">
        <v>5.0988019864686498</v>
      </c>
      <c r="C3" s="43">
        <v>0.25349914143778901</v>
      </c>
      <c r="D3" s="43">
        <v>0.80647926975651196</v>
      </c>
      <c r="E3" s="43">
        <v>1.0004449927304E-2</v>
      </c>
      <c r="F3" s="96">
        <v>0.419221615366203</v>
      </c>
      <c r="G3" s="77">
        <v>1445.91</v>
      </c>
      <c r="H3" s="77">
        <v>8.11</v>
      </c>
    </row>
    <row r="4" spans="1:8" x14ac:dyDescent="0.35">
      <c r="A4" t="s">
        <v>191</v>
      </c>
      <c r="B4" s="43">
        <v>6.6822213653114098</v>
      </c>
      <c r="C4" s="43">
        <v>0.15368083631673099</v>
      </c>
      <c r="D4" s="43">
        <v>0.84080960003155403</v>
      </c>
      <c r="E4" s="43">
        <v>8.4071030459869998E-3</v>
      </c>
      <c r="F4" s="96">
        <v>0.33561354022920897</v>
      </c>
      <c r="G4" s="77">
        <v>1450.51</v>
      </c>
      <c r="H4" s="77">
        <v>6.45</v>
      </c>
    </row>
    <row r="5" spans="1:8" x14ac:dyDescent="0.35">
      <c r="A5" t="s">
        <v>191</v>
      </c>
      <c r="B5" s="43">
        <v>3.8845128798345399</v>
      </c>
      <c r="C5" s="43">
        <v>9.7209296769727005E-2</v>
      </c>
      <c r="D5" s="43">
        <v>0.78174329512143403</v>
      </c>
      <c r="E5" s="43">
        <v>7.0353126932839998E-3</v>
      </c>
      <c r="F5" s="96">
        <v>0.45083059178850299</v>
      </c>
      <c r="G5" s="77">
        <v>1447.33</v>
      </c>
      <c r="H5" s="77">
        <v>5.82</v>
      </c>
    </row>
    <row r="6" spans="1:8" x14ac:dyDescent="0.35">
      <c r="A6" t="s">
        <v>191</v>
      </c>
      <c r="B6" s="43">
        <v>4.1780200889188501</v>
      </c>
      <c r="C6" s="43">
        <v>0.12549141160231</v>
      </c>
      <c r="D6" s="43">
        <v>0.78907554301584604</v>
      </c>
      <c r="E6" s="43">
        <v>7.1878626454669999E-3</v>
      </c>
      <c r="F6" s="96">
        <v>0.29695749155476903</v>
      </c>
      <c r="G6" s="77">
        <v>1449.18</v>
      </c>
      <c r="H6" s="77">
        <v>6.09</v>
      </c>
    </row>
    <row r="7" spans="1:8" x14ac:dyDescent="0.35">
      <c r="A7" t="s">
        <v>191</v>
      </c>
      <c r="B7" s="43">
        <v>3.2895251470921099</v>
      </c>
      <c r="C7" s="43">
        <v>0.21679022675600401</v>
      </c>
      <c r="D7" s="43">
        <v>0.77232318902312203</v>
      </c>
      <c r="E7" s="43">
        <v>1.0786671054269999E-2</v>
      </c>
      <c r="F7" s="96">
        <v>0.60726485866618696</v>
      </c>
      <c r="G7" s="77">
        <v>1451.34</v>
      </c>
      <c r="H7" s="77">
        <v>8.39</v>
      </c>
    </row>
    <row r="8" spans="1:8" x14ac:dyDescent="0.35">
      <c r="A8" t="s">
        <v>191</v>
      </c>
      <c r="B8" s="43">
        <v>5.74851309818626</v>
      </c>
      <c r="C8" s="43">
        <v>0.20800100999006699</v>
      </c>
      <c r="D8" s="43">
        <v>0.81730870520588605</v>
      </c>
      <c r="E8" s="43">
        <v>9.5243536952570006E-3</v>
      </c>
      <c r="F8" s="96">
        <v>0.50998785934906199</v>
      </c>
      <c r="G8" s="77">
        <v>1441.95</v>
      </c>
      <c r="H8" s="77">
        <v>7.55</v>
      </c>
    </row>
    <row r="9" spans="1:8" x14ac:dyDescent="0.35">
      <c r="A9" t="s">
        <v>191</v>
      </c>
      <c r="B9" s="43">
        <v>3.2966999591466801</v>
      </c>
      <c r="C9" s="43">
        <v>0.116518853754683</v>
      </c>
      <c r="D9" s="43">
        <v>0.77684141068593904</v>
      </c>
      <c r="E9" s="43">
        <v>7.9981474225680003E-3</v>
      </c>
      <c r="F9" s="96">
        <v>0.24261552223105901</v>
      </c>
      <c r="G9" s="77">
        <v>1460.38</v>
      </c>
      <c r="H9" s="77">
        <v>7.23</v>
      </c>
    </row>
    <row r="10" spans="1:8" x14ac:dyDescent="0.35">
      <c r="A10" t="s">
        <v>191</v>
      </c>
      <c r="B10" s="43">
        <v>4.2645384834125997</v>
      </c>
      <c r="C10" s="43">
        <v>0.149703967474664</v>
      </c>
      <c r="D10" s="43">
        <v>0.78820016187364195</v>
      </c>
      <c r="E10" s="43">
        <v>8.724997170278E-3</v>
      </c>
      <c r="F10" s="96">
        <v>0.32847302732662997</v>
      </c>
      <c r="G10" s="77">
        <v>1444.13</v>
      </c>
      <c r="H10" s="77">
        <v>7.71</v>
      </c>
    </row>
    <row r="11" spans="1:8" x14ac:dyDescent="0.35">
      <c r="A11" t="s">
        <v>191</v>
      </c>
      <c r="B11" s="43">
        <v>3.2520537928122502</v>
      </c>
      <c r="C11" s="43">
        <v>0.167319450349947</v>
      </c>
      <c r="D11" s="43">
        <v>0.76980800679773198</v>
      </c>
      <c r="E11" s="43">
        <v>8.0524588218860004E-3</v>
      </c>
      <c r="F11" s="96">
        <v>0.319306876873163</v>
      </c>
      <c r="G11" s="77">
        <v>1449.07</v>
      </c>
      <c r="H11" s="77">
        <v>7.11</v>
      </c>
    </row>
    <row r="12" spans="1:8" x14ac:dyDescent="0.35">
      <c r="A12" t="s">
        <v>191</v>
      </c>
      <c r="B12" s="43">
        <v>3.7774927676284298</v>
      </c>
      <c r="C12" s="43">
        <v>0.14841824408628301</v>
      </c>
      <c r="D12" s="43">
        <v>0.78392416037383506</v>
      </c>
      <c r="E12" s="43">
        <v>9.1895083118199994E-3</v>
      </c>
      <c r="F12" s="96">
        <v>0.25393193240004602</v>
      </c>
      <c r="G12" s="77">
        <v>1455.06</v>
      </c>
      <c r="H12" s="77">
        <v>8.0299999999999994</v>
      </c>
    </row>
    <row r="13" spans="1:8" x14ac:dyDescent="0.35">
      <c r="A13" t="s">
        <v>191</v>
      </c>
      <c r="B13" s="43">
        <v>4.3278698990826703</v>
      </c>
      <c r="C13" s="43">
        <v>0.10277175709376001</v>
      </c>
      <c r="D13" s="43">
        <v>0.79917625296720796</v>
      </c>
      <c r="E13" s="43">
        <v>7.8901806609620005E-3</v>
      </c>
      <c r="F13" s="96">
        <v>0.22700122580842799</v>
      </c>
      <c r="G13" s="77">
        <v>1461.73</v>
      </c>
      <c r="H13" s="77">
        <v>7.06</v>
      </c>
    </row>
    <row r="14" spans="1:8" x14ac:dyDescent="0.35">
      <c r="A14" t="s">
        <v>191</v>
      </c>
      <c r="B14" s="43">
        <v>4.3342399221338601</v>
      </c>
      <c r="C14" s="43">
        <v>0.13504845746230701</v>
      </c>
      <c r="D14" s="43">
        <v>0.79018264883544798</v>
      </c>
      <c r="E14" s="43">
        <v>9.1938296349620002E-3</v>
      </c>
      <c r="F14" s="96">
        <v>0.38369417183178101</v>
      </c>
      <c r="G14" s="77">
        <v>1445.21</v>
      </c>
      <c r="H14" s="77">
        <v>7.55</v>
      </c>
    </row>
    <row r="15" spans="1:8" x14ac:dyDescent="0.35">
      <c r="A15" t="s">
        <v>191</v>
      </c>
      <c r="B15" s="43">
        <v>4.7093634536044897</v>
      </c>
      <c r="C15" s="43">
        <v>0.159668112091369</v>
      </c>
      <c r="D15" s="43">
        <v>0.79667472123068905</v>
      </c>
      <c r="E15" s="43">
        <v>8.3913188115500009E-3</v>
      </c>
      <c r="F15" s="96">
        <v>9.3047504527690006E-2</v>
      </c>
      <c r="G15" s="77">
        <v>1444.04</v>
      </c>
      <c r="H15" s="77">
        <v>7.49</v>
      </c>
    </row>
    <row r="16" spans="1:8" x14ac:dyDescent="0.35">
      <c r="A16" t="s">
        <v>191</v>
      </c>
      <c r="B16" s="43">
        <v>3.7947456484640298</v>
      </c>
      <c r="C16" s="43">
        <v>0.12667998901167399</v>
      </c>
      <c r="D16" s="43">
        <v>0.77528706042402895</v>
      </c>
      <c r="E16" s="43">
        <v>7.5699115383350002E-3</v>
      </c>
      <c r="F16" s="96">
        <v>0.12516134280237901</v>
      </c>
      <c r="G16" s="77">
        <v>1437.85</v>
      </c>
      <c r="H16" s="77">
        <v>7.43</v>
      </c>
    </row>
    <row r="17" spans="1:8" x14ac:dyDescent="0.35">
      <c r="A17" t="s">
        <v>191</v>
      </c>
      <c r="B17" s="43">
        <v>4.4802500817120503</v>
      </c>
      <c r="C17" s="43">
        <v>0.125332659005013</v>
      </c>
      <c r="D17" s="43">
        <v>0.79118044741998095</v>
      </c>
      <c r="E17" s="43">
        <v>7.3110148822339996E-3</v>
      </c>
      <c r="F17" s="96">
        <v>0.26356391354558301</v>
      </c>
      <c r="G17" s="77">
        <v>1441.64</v>
      </c>
      <c r="H17" s="77">
        <v>6.12</v>
      </c>
    </row>
    <row r="18" spans="1:8" x14ac:dyDescent="0.35">
      <c r="A18" t="s">
        <v>191</v>
      </c>
      <c r="B18" s="43">
        <v>4.9355061879259203</v>
      </c>
      <c r="C18" s="43">
        <v>0.14653096013901101</v>
      </c>
      <c r="D18" s="43">
        <v>0.80494276964220801</v>
      </c>
      <c r="E18" s="43">
        <v>8.3549539599010007E-3</v>
      </c>
      <c r="F18" s="96">
        <v>0.27312145518646502</v>
      </c>
      <c r="G18" s="77">
        <v>1450.06</v>
      </c>
      <c r="H18" s="77">
        <v>6.9</v>
      </c>
    </row>
    <row r="19" spans="1:8" x14ac:dyDescent="0.35">
      <c r="A19" t="s">
        <v>191</v>
      </c>
      <c r="B19" s="43">
        <v>4.6343773269235902</v>
      </c>
      <c r="C19" s="43">
        <v>0.18571530808395301</v>
      </c>
      <c r="D19" s="43">
        <v>0.80034679982017798</v>
      </c>
      <c r="E19" s="43">
        <v>8.8404889837150006E-3</v>
      </c>
      <c r="F19" s="96">
        <v>0.35209782023361502</v>
      </c>
      <c r="G19" s="77">
        <v>1452.18</v>
      </c>
      <c r="H19" s="77">
        <v>7.59</v>
      </c>
    </row>
    <row r="20" spans="1:8" x14ac:dyDescent="0.35">
      <c r="A20" t="s">
        <v>191</v>
      </c>
      <c r="B20" s="43">
        <v>3.7266647844780998</v>
      </c>
      <c r="C20" s="43">
        <v>0.159109537759175</v>
      </c>
      <c r="D20" s="43">
        <v>0.77278483708898205</v>
      </c>
      <c r="E20" s="43">
        <v>9.0340015632390004E-3</v>
      </c>
      <c r="F20" s="96">
        <v>0.128397776612237</v>
      </c>
      <c r="G20" s="77">
        <v>1436.71</v>
      </c>
      <c r="H20" s="77">
        <v>8.43</v>
      </c>
    </row>
    <row r="21" spans="1:8" x14ac:dyDescent="0.35">
      <c r="A21" t="s">
        <v>191</v>
      </c>
      <c r="B21" s="43">
        <v>3.0930897114928602</v>
      </c>
      <c r="C21" s="43">
        <v>0.13988135448031</v>
      </c>
      <c r="D21" s="43">
        <v>0.76396698020685005</v>
      </c>
      <c r="E21" s="43">
        <v>6.9980500505860002E-3</v>
      </c>
      <c r="F21" s="96">
        <v>8.0496608153815999E-2</v>
      </c>
      <c r="G21" s="77">
        <v>1443.92</v>
      </c>
      <c r="H21" s="77">
        <v>6.87</v>
      </c>
    </row>
    <row r="22" spans="1:8" x14ac:dyDescent="0.35">
      <c r="A22" t="s">
        <v>191</v>
      </c>
      <c r="B22" s="43">
        <v>3.8243119436686901</v>
      </c>
      <c r="C22" s="43">
        <v>0.13684732029400301</v>
      </c>
      <c r="D22" s="43">
        <v>0.77336162507752804</v>
      </c>
      <c r="E22" s="43">
        <v>9.7184932534429991E-3</v>
      </c>
      <c r="F22" s="96">
        <v>0.44094051250532901</v>
      </c>
      <c r="G22" s="77">
        <v>1433.1</v>
      </c>
      <c r="H22" s="77">
        <v>8.3699999999999992</v>
      </c>
    </row>
    <row r="23" spans="1:8" x14ac:dyDescent="0.35">
      <c r="A23" t="s">
        <v>191</v>
      </c>
      <c r="B23" s="43">
        <v>3.1698502229379999</v>
      </c>
      <c r="C23" s="43">
        <v>0.21458303409568</v>
      </c>
      <c r="D23" s="43">
        <v>0.76535509848344396</v>
      </c>
      <c r="E23" s="43">
        <v>1.1363627350235999E-2</v>
      </c>
      <c r="F23" s="96">
        <v>0.57540946849347696</v>
      </c>
      <c r="G23" s="77">
        <v>1442.86</v>
      </c>
      <c r="H23" s="77">
        <v>8.59</v>
      </c>
    </row>
    <row r="24" spans="1:8" x14ac:dyDescent="0.35">
      <c r="A24" t="s">
        <v>191</v>
      </c>
      <c r="B24" s="43">
        <v>4.0687713775660903</v>
      </c>
      <c r="C24" s="43">
        <v>0.15427678845618301</v>
      </c>
      <c r="D24" s="43">
        <v>0.788450671419616</v>
      </c>
      <c r="E24" s="43">
        <v>7.7822721415410001E-3</v>
      </c>
      <c r="F24" s="96">
        <v>0.225722554537964</v>
      </c>
      <c r="G24" s="77">
        <v>1451.42</v>
      </c>
      <c r="H24" s="77">
        <v>7.21</v>
      </c>
    </row>
    <row r="25" spans="1:8" x14ac:dyDescent="0.35">
      <c r="A25" t="s">
        <v>191</v>
      </c>
      <c r="B25" s="43">
        <v>3.0982668076192699</v>
      </c>
      <c r="C25" s="43">
        <v>0.170117734248628</v>
      </c>
      <c r="D25" s="43">
        <v>0.76860626123536202</v>
      </c>
      <c r="E25" s="43">
        <v>9.8071067126700006E-3</v>
      </c>
      <c r="F25" s="96">
        <v>0.50732566826145298</v>
      </c>
      <c r="G25" s="77">
        <v>1453.09</v>
      </c>
      <c r="H25" s="77">
        <v>8.1999999999999993</v>
      </c>
    </row>
    <row r="26" spans="1:8" x14ac:dyDescent="0.35">
      <c r="A26" t="s">
        <v>191</v>
      </c>
      <c r="B26" s="43">
        <v>4.3590902505952496</v>
      </c>
      <c r="C26" s="43">
        <v>0.17414001293710399</v>
      </c>
      <c r="D26" s="43">
        <v>0.78579012949128102</v>
      </c>
      <c r="E26" s="43">
        <v>8.9575419708379997E-3</v>
      </c>
      <c r="F26" s="96">
        <v>0.54925007515014301</v>
      </c>
      <c r="G26" s="77">
        <v>1437.05</v>
      </c>
      <c r="H26" s="77">
        <v>6.93</v>
      </c>
    </row>
    <row r="27" spans="1:8" x14ac:dyDescent="0.35">
      <c r="A27" t="s">
        <v>191</v>
      </c>
      <c r="B27" s="43">
        <v>3.8163304399147502</v>
      </c>
      <c r="C27" s="43">
        <v>0.165265844576027</v>
      </c>
      <c r="D27" s="43">
        <v>0.78255373495093705</v>
      </c>
      <c r="E27" s="43">
        <v>9.1654662212860005E-3</v>
      </c>
      <c r="F27" s="96">
        <v>0.238841321370623</v>
      </c>
      <c r="G27" s="77">
        <v>1451.75</v>
      </c>
      <c r="H27" s="77">
        <v>8.1</v>
      </c>
    </row>
    <row r="28" spans="1:8" x14ac:dyDescent="0.35">
      <c r="A28" t="s">
        <v>191</v>
      </c>
      <c r="B28" s="43">
        <v>3.9363152623814499</v>
      </c>
      <c r="C28" s="43">
        <v>0.13684563612373199</v>
      </c>
      <c r="D28" s="43">
        <v>0.77818450986237397</v>
      </c>
      <c r="E28" s="43">
        <v>7.8133320852709996E-3</v>
      </c>
      <c r="F28" s="96">
        <v>0.291980031505991</v>
      </c>
      <c r="G28" s="77">
        <v>1438.1</v>
      </c>
      <c r="H28" s="77">
        <v>7.01</v>
      </c>
    </row>
    <row r="29" spans="1:8" x14ac:dyDescent="0.35">
      <c r="A29" t="s">
        <v>191</v>
      </c>
      <c r="B29" s="43">
        <v>3.696844</v>
      </c>
      <c r="C29" s="43">
        <v>0.11114</v>
      </c>
      <c r="D29" s="43">
        <v>0.77673000000000003</v>
      </c>
      <c r="E29" s="43">
        <v>7.7669999999999996E-3</v>
      </c>
      <c r="F29" s="96">
        <v>0.33261662903491523</v>
      </c>
      <c r="G29" s="77">
        <v>1445.2</v>
      </c>
      <c r="H29" s="77">
        <v>6.96</v>
      </c>
    </row>
    <row r="30" spans="1:8" x14ac:dyDescent="0.35">
      <c r="A30" t="s">
        <v>191</v>
      </c>
      <c r="B30" s="43">
        <v>4.3954939904862904</v>
      </c>
      <c r="C30" s="43">
        <v>0.19752563747384899</v>
      </c>
      <c r="D30" s="43">
        <v>0.79361584682856201</v>
      </c>
      <c r="E30" s="43">
        <v>9.9260479933089996E-3</v>
      </c>
      <c r="F30" s="96">
        <v>0.44832965736800401</v>
      </c>
      <c r="G30" s="77">
        <v>1450.19</v>
      </c>
      <c r="H30" s="77">
        <v>8.09</v>
      </c>
    </row>
    <row r="31" spans="1:8" x14ac:dyDescent="0.35">
      <c r="A31" t="s">
        <v>191</v>
      </c>
      <c r="B31" s="43">
        <v>4.9738316265720304</v>
      </c>
      <c r="C31" s="43">
        <v>0.15732387724014299</v>
      </c>
      <c r="D31" s="43">
        <v>0.802020076671074</v>
      </c>
      <c r="E31" s="43">
        <v>7.0159291483100003E-3</v>
      </c>
      <c r="F31" s="96">
        <v>0.34573585804899298</v>
      </c>
      <c r="G31" s="77">
        <v>1443.33</v>
      </c>
      <c r="H31" s="77">
        <v>5.89</v>
      </c>
    </row>
    <row r="32" spans="1:8" x14ac:dyDescent="0.35">
      <c r="A32" t="s">
        <v>191</v>
      </c>
      <c r="B32" s="43">
        <v>8.2709808123508299</v>
      </c>
      <c r="C32" s="43">
        <v>0.34550698314870798</v>
      </c>
      <c r="D32" s="43">
        <v>0.87504944178065902</v>
      </c>
      <c r="E32" s="43">
        <v>1.2385191632097999E-2</v>
      </c>
      <c r="F32" s="96">
        <v>0.67101725389373301</v>
      </c>
      <c r="G32" s="77">
        <v>1452.92</v>
      </c>
      <c r="H32" s="77">
        <v>7.35</v>
      </c>
    </row>
    <row r="33" spans="1:8" x14ac:dyDescent="0.35">
      <c r="A33" t="s">
        <v>191</v>
      </c>
      <c r="B33" s="43">
        <v>3.4888414844412399</v>
      </c>
      <c r="C33" s="43">
        <v>0.13489006044157401</v>
      </c>
      <c r="D33" s="43">
        <v>0.77352028413752405</v>
      </c>
      <c r="E33" s="43">
        <v>7.2075731224759999E-3</v>
      </c>
      <c r="F33" s="96">
        <v>-7.1332951748796003E-2</v>
      </c>
      <c r="G33" s="77">
        <v>1447.5</v>
      </c>
      <c r="H33" s="77">
        <v>7.13</v>
      </c>
    </row>
    <row r="34" spans="1:8" x14ac:dyDescent="0.35">
      <c r="A34" t="s">
        <v>191</v>
      </c>
      <c r="B34" s="43">
        <v>3.86513344409753</v>
      </c>
      <c r="C34" s="43">
        <v>0.17514830387702399</v>
      </c>
      <c r="D34" s="43">
        <v>0.77899337718046602</v>
      </c>
      <c r="E34" s="43">
        <v>7.9409637707019993E-3</v>
      </c>
      <c r="F34" s="96">
        <v>0.44440264447994099</v>
      </c>
      <c r="G34" s="77">
        <v>1442.58</v>
      </c>
      <c r="H34" s="77">
        <v>6.57</v>
      </c>
    </row>
    <row r="35" spans="1:8" x14ac:dyDescent="0.35">
      <c r="A35" t="s">
        <v>191</v>
      </c>
      <c r="B35" s="43">
        <v>3.5882084367165601</v>
      </c>
      <c r="C35" s="43">
        <v>0.16291721862978401</v>
      </c>
      <c r="D35" s="43">
        <v>0.77904511774934204</v>
      </c>
      <c r="E35" s="43">
        <v>9.2683391378019994E-3</v>
      </c>
      <c r="F35" s="96">
        <v>0.33364134509013799</v>
      </c>
      <c r="G35" s="77">
        <v>1452.99</v>
      </c>
      <c r="H35" s="77">
        <v>7.84</v>
      </c>
    </row>
    <row r="36" spans="1:8" x14ac:dyDescent="0.35">
      <c r="A36" t="s">
        <v>191</v>
      </c>
      <c r="B36" s="43">
        <v>3.4239856444534298</v>
      </c>
      <c r="C36" s="43">
        <v>0.138601210385387</v>
      </c>
      <c r="D36" s="43">
        <v>0.77052887059041497</v>
      </c>
      <c r="E36" s="43">
        <v>7.9346474378570002E-3</v>
      </c>
      <c r="F36" s="96">
        <v>0.45781725343666502</v>
      </c>
      <c r="G36" s="77">
        <v>1444.4</v>
      </c>
      <c r="H36" s="77">
        <v>6.64</v>
      </c>
    </row>
    <row r="37" spans="1:8" x14ac:dyDescent="0.35">
      <c r="A37" t="s">
        <v>191</v>
      </c>
      <c r="B37" s="43">
        <v>3.30661815877068</v>
      </c>
      <c r="C37" s="43">
        <v>0.12877207422199999</v>
      </c>
      <c r="D37" s="43">
        <v>0.76945327430809496</v>
      </c>
      <c r="E37" s="43">
        <v>7.2958612517689996E-3</v>
      </c>
      <c r="F37" s="96">
        <v>0.33482752576254898</v>
      </c>
      <c r="G37" s="77">
        <v>1445.11</v>
      </c>
      <c r="H37" s="77">
        <v>6.14</v>
      </c>
    </row>
    <row r="38" spans="1:8" x14ac:dyDescent="0.35">
      <c r="A38" t="s">
        <v>191</v>
      </c>
      <c r="B38" s="43">
        <v>3.15639706914589</v>
      </c>
      <c r="C38" s="43">
        <v>0.12572917242907999</v>
      </c>
      <c r="D38" s="43">
        <v>0.76670014134898001</v>
      </c>
      <c r="E38" s="43">
        <v>6.6940407385349997E-3</v>
      </c>
      <c r="F38" s="96">
        <v>0.32086407696001001</v>
      </c>
      <c r="G38" s="77">
        <v>1447.13</v>
      </c>
      <c r="H38" s="77">
        <v>6.2</v>
      </c>
    </row>
    <row r="39" spans="1:8" x14ac:dyDescent="0.35">
      <c r="A39" t="s">
        <v>191</v>
      </c>
      <c r="B39" s="43">
        <v>4.3842988818636002</v>
      </c>
      <c r="C39" s="43">
        <v>0.18854853679411701</v>
      </c>
      <c r="D39" s="43">
        <v>0.80053669389800097</v>
      </c>
      <c r="E39" s="43">
        <v>8.9369001543599998E-3</v>
      </c>
      <c r="F39" s="96">
        <v>0.34038221275955299</v>
      </c>
      <c r="G39" s="77">
        <v>1463.26</v>
      </c>
      <c r="H39" s="77">
        <v>7.69</v>
      </c>
    </row>
    <row r="40" spans="1:8" x14ac:dyDescent="0.35">
      <c r="A40" t="s">
        <v>191</v>
      </c>
      <c r="B40" s="43">
        <v>4.5319983592529898</v>
      </c>
      <c r="C40" s="43">
        <v>0.36230368388538298</v>
      </c>
      <c r="D40" s="43">
        <v>0.80126572809949703</v>
      </c>
      <c r="E40" s="43">
        <v>1.315667066064E-2</v>
      </c>
      <c r="F40" s="96">
        <v>0.74387396119997395</v>
      </c>
      <c r="G40" s="77">
        <v>1457.75</v>
      </c>
      <c r="H40" s="77">
        <v>8.08</v>
      </c>
    </row>
    <row r="41" spans="1:8" x14ac:dyDescent="0.35">
      <c r="A41" t="s">
        <v>191</v>
      </c>
      <c r="B41" s="43">
        <v>2.80772055348057</v>
      </c>
      <c r="C41" s="43">
        <v>0.244126367948266</v>
      </c>
      <c r="D41" s="43">
        <v>0.76340443897444199</v>
      </c>
      <c r="E41" s="43">
        <v>1.0409646888297999E-2</v>
      </c>
      <c r="F41" s="96">
        <v>0.76306453651313799</v>
      </c>
      <c r="G41" s="77">
        <v>1452.99</v>
      </c>
      <c r="H41" s="77">
        <v>6.58</v>
      </c>
    </row>
    <row r="42" spans="1:8" x14ac:dyDescent="0.35">
      <c r="A42" t="s">
        <v>191</v>
      </c>
      <c r="B42" s="43">
        <v>5.9586242609086204</v>
      </c>
      <c r="C42" s="43">
        <v>0.22341715564929401</v>
      </c>
      <c r="D42" s="43">
        <v>0.82400726379336398</v>
      </c>
      <c r="E42" s="43">
        <v>1.0286195091335999E-2</v>
      </c>
      <c r="F42" s="96">
        <v>0.43443238710502202</v>
      </c>
      <c r="G42" s="77">
        <v>1446.69</v>
      </c>
      <c r="H42" s="77">
        <v>7.83</v>
      </c>
    </row>
    <row r="43" spans="1:8" x14ac:dyDescent="0.35">
      <c r="A43" t="s">
        <v>191</v>
      </c>
      <c r="B43" s="43">
        <v>5.0648808630817896</v>
      </c>
      <c r="C43" s="43">
        <v>0.29248177320870899</v>
      </c>
      <c r="D43" s="43">
        <v>0.80957349341292695</v>
      </c>
      <c r="E43" s="43">
        <v>1.0306833545101E-2</v>
      </c>
      <c r="F43" s="96">
        <v>0.54527845114481499</v>
      </c>
      <c r="G43" s="77">
        <v>1454.25</v>
      </c>
      <c r="H43" s="77">
        <v>7.46</v>
      </c>
    </row>
    <row r="44" spans="1:8" x14ac:dyDescent="0.35">
      <c r="A44" t="s">
        <v>191</v>
      </c>
      <c r="B44" s="43">
        <v>3.9082858360936101</v>
      </c>
      <c r="C44" s="43">
        <v>0.15963348497263999</v>
      </c>
      <c r="D44" s="43">
        <v>0.78010833864441598</v>
      </c>
      <c r="E44" s="43">
        <v>8.4644293652739993E-3</v>
      </c>
      <c r="F44" s="96">
        <v>0.42813901677681798</v>
      </c>
      <c r="G44" s="77">
        <v>1442.81</v>
      </c>
      <c r="H44" s="77">
        <v>6.62</v>
      </c>
    </row>
    <row r="45" spans="1:8" x14ac:dyDescent="0.35">
      <c r="A45" t="s">
        <v>191</v>
      </c>
      <c r="B45" s="43">
        <v>3.4947426251143598</v>
      </c>
      <c r="C45" s="43">
        <v>0.222853594403606</v>
      </c>
      <c r="D45" s="43">
        <v>0.77739060135745197</v>
      </c>
      <c r="E45" s="43">
        <v>1.0242244051901999E-2</v>
      </c>
      <c r="F45" s="96">
        <v>0.45855091205845899</v>
      </c>
      <c r="G45" s="77">
        <v>1452.82</v>
      </c>
      <c r="H45" s="77">
        <v>8.2200000000000006</v>
      </c>
    </row>
    <row r="46" spans="1:8" x14ac:dyDescent="0.35">
      <c r="A46" t="s">
        <v>191</v>
      </c>
      <c r="B46" s="43">
        <v>4.1038751179790696</v>
      </c>
      <c r="C46" s="43">
        <v>0.15443095395537401</v>
      </c>
      <c r="D46" s="43">
        <v>0.79091964846628005</v>
      </c>
      <c r="E46" s="43">
        <v>8.9994885017819996E-3</v>
      </c>
      <c r="F46" s="96">
        <v>0.49515682611782802</v>
      </c>
      <c r="G46" s="77">
        <v>1455.58</v>
      </c>
      <c r="H46" s="77">
        <v>7.22</v>
      </c>
    </row>
    <row r="47" spans="1:8" x14ac:dyDescent="0.35">
      <c r="A47" t="s">
        <v>191</v>
      </c>
      <c r="B47" s="43">
        <v>4.2941142016737404</v>
      </c>
      <c r="C47" s="43">
        <v>0.174628193156911</v>
      </c>
      <c r="D47" s="43">
        <v>0.78715280858946002</v>
      </c>
      <c r="E47" s="43">
        <v>7.8161600375229994E-3</v>
      </c>
      <c r="F47" s="96">
        <v>0.50987217347368996</v>
      </c>
      <c r="G47" s="77">
        <v>1441.25</v>
      </c>
      <c r="H47" s="77">
        <v>6.26</v>
      </c>
    </row>
    <row r="48" spans="1:8" x14ac:dyDescent="0.35">
      <c r="A48" t="s">
        <v>191</v>
      </c>
      <c r="B48" s="43">
        <v>2.8544333675457598</v>
      </c>
      <c r="C48" s="43">
        <v>0.178190303722319</v>
      </c>
      <c r="D48" s="43">
        <v>0.76332075952040501</v>
      </c>
      <c r="E48" s="43">
        <v>8.5004986826999994E-3</v>
      </c>
      <c r="F48" s="96">
        <v>0.52012013981917604</v>
      </c>
      <c r="G48" s="77">
        <v>1451.21</v>
      </c>
      <c r="H48" s="77">
        <v>7.3</v>
      </c>
    </row>
    <row r="49" spans="1:8" x14ac:dyDescent="0.35">
      <c r="A49" t="s">
        <v>191</v>
      </c>
      <c r="B49" s="43">
        <v>3.7710334658611999</v>
      </c>
      <c r="C49" s="43">
        <v>0.111517943150915</v>
      </c>
      <c r="D49" s="43">
        <v>0.78363118888482997</v>
      </c>
      <c r="E49" s="43">
        <v>1.0524493351318999E-2</v>
      </c>
      <c r="F49" s="96">
        <v>0.13747423606898901</v>
      </c>
      <c r="G49" s="77">
        <v>1455.29</v>
      </c>
      <c r="H49" s="77">
        <v>10.039999999999999</v>
      </c>
    </row>
    <row r="50" spans="1:8" x14ac:dyDescent="0.35">
      <c r="A50" t="s">
        <v>191</v>
      </c>
      <c r="B50" s="43">
        <v>4.2670278071713303</v>
      </c>
      <c r="C50" s="43">
        <v>0.139243995334045</v>
      </c>
      <c r="D50" s="43">
        <v>0.78948838421841705</v>
      </c>
      <c r="E50" s="43">
        <v>8.9018859134279999E-3</v>
      </c>
      <c r="F50" s="96">
        <v>0.38816829987968199</v>
      </c>
      <c r="G50" s="77">
        <v>1445.87</v>
      </c>
      <c r="H50" s="77">
        <v>7.55</v>
      </c>
    </row>
    <row r="51" spans="1:8" x14ac:dyDescent="0.35">
      <c r="A51" t="s">
        <v>191</v>
      </c>
      <c r="B51" s="43">
        <v>3.9336760386521301</v>
      </c>
      <c r="C51" s="43">
        <v>0.16551311232212701</v>
      </c>
      <c r="D51" s="43">
        <v>0.784369062800925</v>
      </c>
      <c r="E51" s="43">
        <v>7.5915474760059999E-3</v>
      </c>
      <c r="F51" s="96">
        <v>0.495404673558276</v>
      </c>
      <c r="G51" s="77">
        <v>1449.16</v>
      </c>
      <c r="H51" s="77">
        <v>6.38</v>
      </c>
    </row>
    <row r="52" spans="1:8" x14ac:dyDescent="0.35">
      <c r="A52" t="s">
        <v>191</v>
      </c>
      <c r="B52" s="43">
        <v>3.8592882328015499</v>
      </c>
      <c r="C52" s="43">
        <v>0.108468594798071</v>
      </c>
      <c r="D52" s="43">
        <v>0.78783483001815902</v>
      </c>
      <c r="E52" s="43">
        <v>7.8932801805400004E-3</v>
      </c>
      <c r="F52" s="96">
        <v>0.45310157277082302</v>
      </c>
      <c r="G52" s="77">
        <v>1459.3</v>
      </c>
      <c r="H52" s="77">
        <v>6.66</v>
      </c>
    </row>
    <row r="53" spans="1:8" x14ac:dyDescent="0.35">
      <c r="A53" t="s">
        <v>191</v>
      </c>
      <c r="B53" s="43">
        <v>3.0492104110498799</v>
      </c>
      <c r="C53" s="43">
        <v>0.16445241790918</v>
      </c>
      <c r="D53" s="43">
        <v>0.76522330063503397</v>
      </c>
      <c r="E53" s="43">
        <v>6.9716304725279997E-3</v>
      </c>
      <c r="F53" s="96">
        <v>0.36207717337773698</v>
      </c>
      <c r="G53" s="77">
        <v>1447.48</v>
      </c>
      <c r="H53" s="77">
        <v>6.16</v>
      </c>
    </row>
    <row r="54" spans="1:8" x14ac:dyDescent="0.35">
      <c r="A54" t="s">
        <v>191</v>
      </c>
      <c r="B54" s="43">
        <v>3.8989989398447</v>
      </c>
      <c r="C54" s="43">
        <v>0.124047043268664</v>
      </c>
      <c r="D54" s="43">
        <v>0.78200307870178298</v>
      </c>
      <c r="E54" s="43">
        <v>8.7787098384770005E-3</v>
      </c>
      <c r="F54" s="96">
        <v>0.240215240266346</v>
      </c>
      <c r="G54" s="77">
        <v>1446.81</v>
      </c>
      <c r="H54" s="77">
        <v>8.01</v>
      </c>
    </row>
    <row r="55" spans="1:8" x14ac:dyDescent="0.35">
      <c r="A55" t="s">
        <v>191</v>
      </c>
      <c r="B55" s="43">
        <v>4.9102065509474002</v>
      </c>
      <c r="C55" s="43">
        <v>0.164214119815069</v>
      </c>
      <c r="D55" s="43">
        <v>0.80961155053029699</v>
      </c>
      <c r="E55" s="43">
        <v>7.8538583188820007E-3</v>
      </c>
      <c r="F55" s="96">
        <v>0.51726634222500301</v>
      </c>
      <c r="G55" s="77">
        <v>1459.93</v>
      </c>
      <c r="H55" s="77">
        <v>6.14</v>
      </c>
    </row>
    <row r="56" spans="1:8" x14ac:dyDescent="0.35">
      <c r="A56" t="s">
        <v>191</v>
      </c>
      <c r="B56" s="43">
        <v>2.90582094028934</v>
      </c>
      <c r="C56" s="43">
        <v>0.112809309338213</v>
      </c>
      <c r="D56" s="43">
        <v>0.77189277813298096</v>
      </c>
      <c r="E56" s="43">
        <v>9.2268817946039999E-3</v>
      </c>
      <c r="F56" s="96">
        <v>0.34183161687462499</v>
      </c>
      <c r="G56" s="77">
        <v>1466.13</v>
      </c>
      <c r="H56" s="77">
        <v>7.98</v>
      </c>
    </row>
    <row r="57" spans="1:8" x14ac:dyDescent="0.35">
      <c r="A57" t="s">
        <v>192</v>
      </c>
      <c r="B57" s="111">
        <v>7.43685482368263</v>
      </c>
      <c r="C57" s="111">
        <v>0.55883339531227605</v>
      </c>
      <c r="D57" s="111">
        <v>0.85464521076606903</v>
      </c>
      <c r="E57" s="111">
        <v>2.0870248855467E-2</v>
      </c>
      <c r="F57" s="96">
        <v>0.72603703133726305</v>
      </c>
      <c r="G57" s="77">
        <v>1417.02</v>
      </c>
      <c r="H57" s="77">
        <v>12.31</v>
      </c>
    </row>
    <row r="58" spans="1:8" x14ac:dyDescent="0.35">
      <c r="A58" t="s">
        <v>192</v>
      </c>
      <c r="B58" s="111">
        <v>15.9265912188756</v>
      </c>
      <c r="C58" s="111">
        <v>0.74375062716747498</v>
      </c>
      <c r="D58" s="111">
        <v>1.0466037008312901</v>
      </c>
      <c r="E58" s="111">
        <v>2.3949874097018001E-2</v>
      </c>
      <c r="F58" s="96">
        <v>0.66669128186070103</v>
      </c>
      <c r="G58" s="77">
        <v>1447.45</v>
      </c>
      <c r="H58" s="77">
        <v>12.25</v>
      </c>
    </row>
    <row r="59" spans="1:8" x14ac:dyDescent="0.35">
      <c r="A59" t="s">
        <v>192</v>
      </c>
      <c r="B59" s="111">
        <v>11.6456551409567</v>
      </c>
      <c r="C59" s="111">
        <v>0.32126640187264899</v>
      </c>
      <c r="D59" s="111">
        <v>0.95128399371707895</v>
      </c>
      <c r="E59" s="111">
        <v>1.3281219026865999E-2</v>
      </c>
      <c r="F59" s="96">
        <v>0.33787149970905</v>
      </c>
      <c r="G59" s="77">
        <v>1434.7</v>
      </c>
      <c r="H59" s="77">
        <v>9.27</v>
      </c>
    </row>
    <row r="60" spans="1:8" x14ac:dyDescent="0.35">
      <c r="A60" t="s">
        <v>192</v>
      </c>
      <c r="B60" s="111">
        <v>5.0195084178815996</v>
      </c>
      <c r="C60" s="111">
        <v>0.153885170304391</v>
      </c>
      <c r="D60" s="111">
        <v>0.82822092304585704</v>
      </c>
      <c r="E60" s="111">
        <v>1.2174619894193999E-2</v>
      </c>
      <c r="F60" s="96">
        <v>0.24796685642988101</v>
      </c>
      <c r="G60" s="77">
        <v>1454.11</v>
      </c>
      <c r="H60" s="77">
        <v>10.11</v>
      </c>
    </row>
    <row r="61" spans="1:8" x14ac:dyDescent="0.35">
      <c r="A61" t="s">
        <v>192</v>
      </c>
      <c r="B61" s="111">
        <v>14.1443031668597</v>
      </c>
      <c r="C61" s="111">
        <v>0.79041861596718099</v>
      </c>
      <c r="D61" s="111">
        <v>0.98667123736232698</v>
      </c>
      <c r="E61" s="111">
        <v>2.1151901746428E-2</v>
      </c>
      <c r="F61" s="96">
        <v>0.78511524528228305</v>
      </c>
      <c r="G61" s="77">
        <v>1414.02</v>
      </c>
      <c r="H61" s="77">
        <v>9.24</v>
      </c>
    </row>
    <row r="62" spans="1:8" x14ac:dyDescent="0.35">
      <c r="A62" t="s">
        <v>192</v>
      </c>
      <c r="B62" s="111">
        <v>4.05899030524641</v>
      </c>
      <c r="C62" s="111">
        <v>0.37391736348066201</v>
      </c>
      <c r="D62" s="111">
        <v>0.80535593295774699</v>
      </c>
      <c r="E62" s="111">
        <v>1.9819899752038E-2</v>
      </c>
      <c r="F62" s="96">
        <v>0.70709391195953297</v>
      </c>
      <c r="G62" s="77">
        <v>1448.27</v>
      </c>
      <c r="H62" s="77">
        <v>13.86</v>
      </c>
    </row>
    <row r="63" spans="1:8" x14ac:dyDescent="0.35">
      <c r="A63" t="s">
        <v>192</v>
      </c>
      <c r="B63" s="111">
        <v>21.273063184729502</v>
      </c>
      <c r="C63" s="111">
        <v>1.3464708831477701</v>
      </c>
      <c r="D63" s="111">
        <v>1.1652621197483799</v>
      </c>
      <c r="E63" s="111">
        <v>3.1948775761315003E-2</v>
      </c>
      <c r="F63" s="96">
        <v>0.85831706090832205</v>
      </c>
      <c r="G63" s="77">
        <v>1458.34</v>
      </c>
      <c r="H63" s="77">
        <v>10.17</v>
      </c>
    </row>
    <row r="64" spans="1:8" x14ac:dyDescent="0.35">
      <c r="A64" t="s">
        <v>192</v>
      </c>
      <c r="B64" s="111">
        <v>36.739804925060199</v>
      </c>
      <c r="C64" s="111">
        <v>1.93591551969915</v>
      </c>
      <c r="D64" s="111">
        <v>1.4430350107244201</v>
      </c>
      <c r="E64" s="111">
        <v>4.7036777734199002E-2</v>
      </c>
      <c r="F64" s="96">
        <v>0.74810992531140996</v>
      </c>
      <c r="G64" s="77">
        <v>1419.02</v>
      </c>
      <c r="H64" s="77">
        <v>15.29</v>
      </c>
    </row>
    <row r="65" spans="1:8" x14ac:dyDescent="0.35">
      <c r="A65" t="s">
        <v>192</v>
      </c>
      <c r="B65" s="111">
        <v>17.676816208941101</v>
      </c>
      <c r="C65" s="111">
        <v>0.78921527687667803</v>
      </c>
      <c r="D65" s="111">
        <v>1.0940623731897201</v>
      </c>
      <c r="E65" s="111">
        <v>2.3872504035684999E-2</v>
      </c>
      <c r="F65" s="96">
        <v>0.73932085785551604</v>
      </c>
      <c r="G65" s="77">
        <v>1462.34</v>
      </c>
      <c r="H65" s="77">
        <v>10.73</v>
      </c>
    </row>
    <row r="66" spans="1:8" x14ac:dyDescent="0.35">
      <c r="A66" t="s">
        <v>192</v>
      </c>
      <c r="B66" s="111">
        <v>21.703553401196299</v>
      </c>
      <c r="C66" s="111">
        <v>0.85876358483603599</v>
      </c>
      <c r="D66" s="111">
        <v>1.1561313058751499</v>
      </c>
      <c r="E66" s="111">
        <v>2.9660311534338998E-2</v>
      </c>
      <c r="F66" s="96">
        <v>0.83016670276378601</v>
      </c>
      <c r="G66" s="77">
        <v>1436.36</v>
      </c>
      <c r="H66" s="77">
        <v>11.27</v>
      </c>
    </row>
    <row r="67" spans="1:8" x14ac:dyDescent="0.35">
      <c r="A67" t="s">
        <v>192</v>
      </c>
      <c r="B67" s="111">
        <v>10.113850397373101</v>
      </c>
      <c r="C67" s="111">
        <v>0.55792395277979701</v>
      </c>
      <c r="D67" s="111">
        <v>0.91607142236308703</v>
      </c>
      <c r="E67" s="111">
        <v>1.8761644319868001E-2</v>
      </c>
      <c r="F67" s="96">
        <v>0.68162837302613999</v>
      </c>
      <c r="G67" s="77">
        <v>1428.55</v>
      </c>
      <c r="H67" s="77">
        <v>10.81</v>
      </c>
    </row>
    <row r="68" spans="1:8" x14ac:dyDescent="0.35">
      <c r="A68" t="s">
        <v>192</v>
      </c>
      <c r="B68" s="111">
        <v>22.6081790233603</v>
      </c>
      <c r="C68" s="111">
        <v>0.78482689803991101</v>
      </c>
      <c r="D68" s="111">
        <v>1.17968272881086</v>
      </c>
      <c r="E68" s="111">
        <v>2.3683168713209999E-2</v>
      </c>
      <c r="F68" s="96">
        <v>0.64853757915688803</v>
      </c>
      <c r="G68" s="77">
        <v>1443.23</v>
      </c>
      <c r="H68" s="77">
        <v>11.06</v>
      </c>
    </row>
    <row r="69" spans="1:8" x14ac:dyDescent="0.35">
      <c r="A69" t="s">
        <v>192</v>
      </c>
      <c r="B69" s="111">
        <v>13.3713057876266</v>
      </c>
      <c r="C69" s="111">
        <v>0.50458491394540805</v>
      </c>
      <c r="D69" s="111">
        <v>0.99677862773557901</v>
      </c>
      <c r="E69" s="111">
        <v>1.8322750438504998E-2</v>
      </c>
      <c r="F69" s="96">
        <v>0.47098244488080998</v>
      </c>
      <c r="G69" s="77">
        <v>1450.65</v>
      </c>
      <c r="H69" s="77">
        <v>11.51</v>
      </c>
    </row>
    <row r="70" spans="1:8" x14ac:dyDescent="0.35">
      <c r="A70" t="s">
        <v>192</v>
      </c>
      <c r="B70" s="111">
        <v>12.1927692041097</v>
      </c>
      <c r="C70" s="111">
        <v>0.59480006552404496</v>
      </c>
      <c r="D70" s="111">
        <v>0.97899911072466494</v>
      </c>
      <c r="E70" s="111">
        <v>2.8334888843294E-2</v>
      </c>
      <c r="F70" s="96">
        <v>0.323719752629052</v>
      </c>
      <c r="G70" s="77">
        <v>1459.68</v>
      </c>
      <c r="H70" s="77">
        <v>19.690000000000001</v>
      </c>
    </row>
    <row r="71" spans="1:8" x14ac:dyDescent="0.35">
      <c r="A71" t="s">
        <v>192</v>
      </c>
      <c r="B71" s="111">
        <v>6.2841630446793104</v>
      </c>
      <c r="C71" s="111">
        <v>0.72591241991310096</v>
      </c>
      <c r="D71" s="111">
        <v>0.82296072289147404</v>
      </c>
      <c r="E71" s="111">
        <v>2.2353748084943E-2</v>
      </c>
      <c r="F71" s="96">
        <v>0.78464886789131405</v>
      </c>
      <c r="G71" s="77">
        <v>1401.93</v>
      </c>
      <c r="H71" s="77">
        <v>11.76</v>
      </c>
    </row>
    <row r="72" spans="1:8" x14ac:dyDescent="0.35">
      <c r="A72" t="s">
        <v>192</v>
      </c>
      <c r="B72" s="111">
        <v>11.819837326868999</v>
      </c>
      <c r="C72" s="111">
        <v>0.46572127825293302</v>
      </c>
      <c r="D72" s="111">
        <v>0.96161312457262604</v>
      </c>
      <c r="E72" s="111">
        <v>1.6242888286309001E-2</v>
      </c>
      <c r="F72" s="96">
        <v>0.216104726243671</v>
      </c>
      <c r="G72" s="77">
        <v>1445.82</v>
      </c>
      <c r="H72" s="77">
        <v>12.46</v>
      </c>
    </row>
    <row r="73" spans="1:8" x14ac:dyDescent="0.35">
      <c r="A73" t="s">
        <v>192</v>
      </c>
      <c r="B73" s="111">
        <v>11.816863490271899</v>
      </c>
      <c r="C73" s="111">
        <v>0.40285674552603301</v>
      </c>
      <c r="D73" s="111">
        <v>0.96134022291314902</v>
      </c>
      <c r="E73" s="111">
        <v>1.2936067990125999E-2</v>
      </c>
      <c r="F73" s="96">
        <v>0.54556918135885102</v>
      </c>
      <c r="G73" s="77">
        <v>1444.43</v>
      </c>
      <c r="H73" s="77">
        <v>8.15</v>
      </c>
    </row>
    <row r="74" spans="1:8" x14ac:dyDescent="0.35">
      <c r="A74" t="s">
        <v>192</v>
      </c>
      <c r="B74" s="111">
        <v>1.3404086432123199</v>
      </c>
      <c r="C74" s="111">
        <v>9.1961108933596006E-2</v>
      </c>
      <c r="D74" s="111">
        <v>0.73791980240259403</v>
      </c>
      <c r="E74" s="111">
        <v>7.9288514374910007E-3</v>
      </c>
      <c r="F74" s="96">
        <v>0.37988539379491298</v>
      </c>
      <c r="G74" s="77">
        <v>1426.42</v>
      </c>
      <c r="H74" s="77">
        <v>7.17</v>
      </c>
    </row>
    <row r="75" spans="1:8" x14ac:dyDescent="0.35">
      <c r="A75" t="s">
        <v>192</v>
      </c>
      <c r="B75" s="111">
        <v>29.392263566284001</v>
      </c>
      <c r="C75" s="111">
        <v>2.2704558383691</v>
      </c>
      <c r="D75" s="111">
        <v>1.30082433656368</v>
      </c>
      <c r="E75" s="111">
        <v>4.9248493445076001E-2</v>
      </c>
      <c r="F75" s="96">
        <v>0.91538248450870896</v>
      </c>
      <c r="G75" s="77">
        <v>1424.6</v>
      </c>
      <c r="H75" s="77">
        <v>10.7</v>
      </c>
    </row>
    <row r="76" spans="1:8" x14ac:dyDescent="0.35">
      <c r="A76" t="s">
        <v>192</v>
      </c>
      <c r="B76" s="111">
        <v>10.465605962009301</v>
      </c>
      <c r="C76" s="111">
        <v>0.53506412633448297</v>
      </c>
      <c r="D76" s="111">
        <v>0.92664772550310903</v>
      </c>
      <c r="E76" s="111">
        <v>1.5578587231316001E-2</v>
      </c>
      <c r="F76" s="96">
        <v>0.53947107383052995</v>
      </c>
      <c r="G76" s="77">
        <v>1434.53</v>
      </c>
      <c r="H76" s="77">
        <v>10.46</v>
      </c>
    </row>
    <row r="77" spans="1:8" x14ac:dyDescent="0.35">
      <c r="A77" t="s">
        <v>192</v>
      </c>
      <c r="B77" s="111">
        <v>16.015222946780199</v>
      </c>
      <c r="C77" s="111">
        <v>0.93509950594625901</v>
      </c>
      <c r="D77" s="111">
        <v>1.0333223566166601</v>
      </c>
      <c r="E77" s="111">
        <v>2.4031544265727001E-2</v>
      </c>
      <c r="F77" s="96">
        <v>0.80975113735842297</v>
      </c>
      <c r="G77" s="77">
        <v>1425.87</v>
      </c>
      <c r="H77" s="77">
        <v>9.6300000000000008</v>
      </c>
    </row>
    <row r="78" spans="1:8" x14ac:dyDescent="0.35">
      <c r="A78" t="s">
        <v>192</v>
      </c>
      <c r="B78" s="111">
        <v>13.0510762980755</v>
      </c>
      <c r="C78" s="111">
        <v>0.667092250442476</v>
      </c>
      <c r="D78" s="111">
        <v>0.97986030205267205</v>
      </c>
      <c r="E78" s="111">
        <v>1.9734168842460001E-2</v>
      </c>
      <c r="F78" s="96">
        <v>0.73746648317038299</v>
      </c>
      <c r="G78" s="77">
        <v>1435.5</v>
      </c>
      <c r="H78" s="77">
        <v>9.84</v>
      </c>
    </row>
    <row r="79" spans="1:8" x14ac:dyDescent="0.35">
      <c r="A79" t="s">
        <v>192</v>
      </c>
      <c r="B79" s="111">
        <v>14.811377076398699</v>
      </c>
      <c r="C79" s="111">
        <v>0.89220009613976503</v>
      </c>
      <c r="D79" s="111">
        <v>1.00737347160005</v>
      </c>
      <c r="E79" s="111">
        <v>2.4198864461108999E-2</v>
      </c>
      <c r="F79" s="96">
        <v>0.69991763036212795</v>
      </c>
      <c r="G79" s="77">
        <v>1423.39</v>
      </c>
      <c r="H79" s="77">
        <v>12.02</v>
      </c>
    </row>
    <row r="80" spans="1:8" x14ac:dyDescent="0.35">
      <c r="A80" t="s">
        <v>192</v>
      </c>
      <c r="B80" s="111">
        <v>10.576106571362301</v>
      </c>
      <c r="C80" s="111">
        <v>0.56912806654905002</v>
      </c>
      <c r="D80" s="111">
        <v>0.92601525508020399</v>
      </c>
      <c r="E80" s="111">
        <v>1.6845190207126999E-2</v>
      </c>
      <c r="F80" s="96">
        <v>0.60823442240793102</v>
      </c>
      <c r="G80" s="77">
        <v>1429.6</v>
      </c>
      <c r="H80" s="77">
        <v>10.35</v>
      </c>
    </row>
    <row r="81" spans="1:8" x14ac:dyDescent="0.35">
      <c r="A81" t="s">
        <v>192</v>
      </c>
      <c r="B81" s="111">
        <v>10.462606970582</v>
      </c>
      <c r="C81" s="111">
        <v>0.541966813018946</v>
      </c>
      <c r="D81" s="111">
        <v>0.90958579675707796</v>
      </c>
      <c r="E81" s="111">
        <v>1.8267760690106001E-2</v>
      </c>
      <c r="F81" s="96">
        <v>0.54834152339228404</v>
      </c>
      <c r="G81" s="77">
        <v>1408.58</v>
      </c>
      <c r="H81" s="77">
        <v>11.56</v>
      </c>
    </row>
    <row r="82" spans="1:8" x14ac:dyDescent="0.35">
      <c r="A82" t="s">
        <v>192</v>
      </c>
      <c r="B82" s="111">
        <v>6.4889451508623903</v>
      </c>
      <c r="C82" s="111">
        <v>0.52049683686301695</v>
      </c>
      <c r="D82" s="111">
        <v>0.84387233617694202</v>
      </c>
      <c r="E82" s="111">
        <v>1.7126874277614001E-2</v>
      </c>
      <c r="F82" s="96">
        <v>0.82058345748499795</v>
      </c>
      <c r="G82" s="77">
        <v>1430.37</v>
      </c>
      <c r="H82" s="77">
        <v>8.65</v>
      </c>
    </row>
    <row r="83" spans="1:8" x14ac:dyDescent="0.35">
      <c r="A83" t="s">
        <v>192</v>
      </c>
      <c r="B83" s="111">
        <v>9.5257009881476193</v>
      </c>
      <c r="C83" s="111">
        <v>0.45034543242009301</v>
      </c>
      <c r="D83" s="111">
        <v>0.91594182412641301</v>
      </c>
      <c r="E83" s="111">
        <v>2.6990238115424999E-2</v>
      </c>
      <c r="F83" s="96">
        <v>0.41875187433010203</v>
      </c>
      <c r="G83" s="77">
        <v>1447.1</v>
      </c>
      <c r="H83" s="77">
        <v>19.239999999999998</v>
      </c>
    </row>
    <row r="84" spans="1:8" x14ac:dyDescent="0.35">
      <c r="A84" t="s">
        <v>192</v>
      </c>
      <c r="B84" s="111">
        <v>9.9840452090843108</v>
      </c>
      <c r="C84" s="111">
        <v>1.19625149035013</v>
      </c>
      <c r="D84" s="111">
        <v>0.91981245847551096</v>
      </c>
      <c r="E84" s="111">
        <v>3.3095018918309002E-2</v>
      </c>
      <c r="F84" s="96">
        <v>0.90073627668379097</v>
      </c>
      <c r="G84" s="77">
        <v>1438.81</v>
      </c>
      <c r="H84" s="77">
        <v>11.87</v>
      </c>
    </row>
    <row r="85" spans="1:8" x14ac:dyDescent="0.35">
      <c r="A85" t="s">
        <v>192</v>
      </c>
      <c r="B85" s="111">
        <v>12.493597025972401</v>
      </c>
      <c r="C85" s="111">
        <v>0.63432456116786395</v>
      </c>
      <c r="D85" s="111">
        <v>0.95793965398073799</v>
      </c>
      <c r="E85" s="111">
        <v>1.5970805406869001E-2</v>
      </c>
      <c r="F85" s="96">
        <v>0.63616765385714502</v>
      </c>
      <c r="G85" s="77">
        <v>1419.78</v>
      </c>
      <c r="H85" s="77">
        <v>9.24</v>
      </c>
    </row>
    <row r="86" spans="1:8" x14ac:dyDescent="0.35">
      <c r="A86" t="s">
        <v>192</v>
      </c>
      <c r="B86" s="111">
        <v>7.1074257209025804</v>
      </c>
      <c r="C86" s="111">
        <v>0.97177897383585299</v>
      </c>
      <c r="D86" s="111">
        <v>0.85436192935649902</v>
      </c>
      <c r="E86" s="111">
        <v>2.7902412628299001E-2</v>
      </c>
      <c r="F86" s="96">
        <v>0.75069392737483598</v>
      </c>
      <c r="G86" s="77">
        <v>1426.28</v>
      </c>
      <c r="H86" s="77">
        <v>15.34</v>
      </c>
    </row>
    <row r="87" spans="1:8" x14ac:dyDescent="0.35">
      <c r="A87" t="s">
        <v>192</v>
      </c>
      <c r="B87" s="111">
        <v>19.636512231927799</v>
      </c>
      <c r="C87" s="111">
        <v>1.0154662132127701</v>
      </c>
      <c r="D87" s="111">
        <v>1.1279630683573101</v>
      </c>
      <c r="E87" s="111">
        <v>2.1756970193397E-2</v>
      </c>
      <c r="F87" s="96">
        <v>0.73010552942617502</v>
      </c>
      <c r="G87" s="77">
        <v>1454.1</v>
      </c>
      <c r="H87" s="77">
        <v>10.06</v>
      </c>
    </row>
    <row r="88" spans="1:8" x14ac:dyDescent="0.35">
      <c r="A88" t="s">
        <v>192</v>
      </c>
      <c r="B88" s="111">
        <v>18.160616636846999</v>
      </c>
      <c r="C88" s="111">
        <v>0.85818466663702597</v>
      </c>
      <c r="D88" s="111">
        <v>1.08352525147891</v>
      </c>
      <c r="E88" s="111">
        <v>2.8969976846404E-2</v>
      </c>
      <c r="F88" s="96">
        <v>0.52952387070200202</v>
      </c>
      <c r="G88" s="77">
        <v>1436.12</v>
      </c>
      <c r="H88" s="77">
        <v>16.190000000000001</v>
      </c>
    </row>
    <row r="89" spans="1:8" x14ac:dyDescent="0.35">
      <c r="A89" t="s">
        <v>192</v>
      </c>
      <c r="B89" s="111">
        <v>5.3081644608809304</v>
      </c>
      <c r="C89" s="111">
        <v>0.36787214278327401</v>
      </c>
      <c r="D89" s="111">
        <v>0.83282971406878303</v>
      </c>
      <c r="E89" s="111">
        <v>1.4054130104296E-2</v>
      </c>
      <c r="F89" s="96">
        <v>0.61754475560886402</v>
      </c>
      <c r="G89" s="77">
        <v>1452.53</v>
      </c>
      <c r="H89" s="77">
        <v>9.5500000000000007</v>
      </c>
    </row>
    <row r="90" spans="1:8" x14ac:dyDescent="0.35">
      <c r="A90" t="s">
        <v>192</v>
      </c>
      <c r="B90" s="111">
        <v>24.063536329937801</v>
      </c>
      <c r="C90" s="111">
        <v>1.0181266537773299</v>
      </c>
      <c r="D90" s="111">
        <v>1.1969597294229399</v>
      </c>
      <c r="E90" s="111">
        <v>2.7340831947138999E-2</v>
      </c>
      <c r="F90" s="96">
        <v>0.85584713267608503</v>
      </c>
      <c r="G90" s="77">
        <v>1428.28</v>
      </c>
      <c r="H90" s="77">
        <v>8.39</v>
      </c>
    </row>
    <row r="91" spans="1:8" x14ac:dyDescent="0.35">
      <c r="A91" t="s">
        <v>192</v>
      </c>
      <c r="B91" s="111">
        <v>14.964524669031899</v>
      </c>
      <c r="C91" s="111">
        <v>0.71431342850963997</v>
      </c>
      <c r="D91" s="111">
        <v>1.0114306823400001</v>
      </c>
      <c r="E91" s="111">
        <v>1.7265097801090999E-2</v>
      </c>
      <c r="F91" s="96">
        <v>0.62678241568009696</v>
      </c>
      <c r="G91" s="77">
        <v>1424.65</v>
      </c>
      <c r="H91" s="77">
        <v>9.59</v>
      </c>
    </row>
    <row r="92" spans="1:8" x14ac:dyDescent="0.35">
      <c r="A92" t="s">
        <v>192</v>
      </c>
      <c r="B92" s="111">
        <v>13.0549617662132</v>
      </c>
      <c r="C92" s="111">
        <v>0.65325174280165699</v>
      </c>
      <c r="D92" s="111">
        <v>0.95639177257834695</v>
      </c>
      <c r="E92" s="111">
        <v>1.7640630666518001E-2</v>
      </c>
      <c r="F92" s="96">
        <v>0.64473327430051997</v>
      </c>
      <c r="G92" s="77">
        <v>1400.57</v>
      </c>
      <c r="H92" s="77">
        <v>10.029999999999999</v>
      </c>
    </row>
    <row r="93" spans="1:8" x14ac:dyDescent="0.35">
      <c r="A93" t="s">
        <v>192</v>
      </c>
      <c r="B93" s="111">
        <v>6.53710592788926</v>
      </c>
      <c r="C93" s="111">
        <v>0.471468078196634</v>
      </c>
      <c r="D93" s="111">
        <v>0.84881553786670305</v>
      </c>
      <c r="E93" s="111">
        <v>1.4647115586392E-2</v>
      </c>
      <c r="F93" s="96">
        <v>0.57331482328693395</v>
      </c>
      <c r="G93" s="77">
        <v>1437.12</v>
      </c>
      <c r="H93" s="77">
        <v>10.33</v>
      </c>
    </row>
    <row r="94" spans="1:8" x14ac:dyDescent="0.35">
      <c r="A94" t="s">
        <v>192</v>
      </c>
      <c r="B94" s="111">
        <v>18.883706060203099</v>
      </c>
      <c r="C94" s="111">
        <v>0.88710117336030503</v>
      </c>
      <c r="D94" s="111">
        <v>1.1057115651690701</v>
      </c>
      <c r="E94" s="111">
        <v>1.9548332258879E-2</v>
      </c>
      <c r="F94" s="96">
        <v>0.61094947181007697</v>
      </c>
      <c r="G94" s="77">
        <v>1445.63</v>
      </c>
      <c r="H94" s="77">
        <v>10.93</v>
      </c>
    </row>
    <row r="95" spans="1:8" x14ac:dyDescent="0.35">
      <c r="A95" t="s">
        <v>192</v>
      </c>
      <c r="B95" s="111">
        <v>13.6884831615029</v>
      </c>
      <c r="C95" s="111">
        <v>0.887577029432146</v>
      </c>
      <c r="D95" s="111">
        <v>0.97449944605296301</v>
      </c>
      <c r="E95" s="111">
        <v>2.1064468242037001E-2</v>
      </c>
      <c r="F95" s="96">
        <v>0.75466957824153102</v>
      </c>
      <c r="G95" s="77">
        <v>1408.43</v>
      </c>
      <c r="H95" s="77">
        <v>9.9499999999999993</v>
      </c>
    </row>
    <row r="96" spans="1:8" x14ac:dyDescent="0.35">
      <c r="A96" t="s">
        <v>192</v>
      </c>
      <c r="B96" s="111">
        <v>23.237313720061</v>
      </c>
      <c r="C96" s="111">
        <v>1.04771760049885</v>
      </c>
      <c r="D96" s="111">
        <v>1.18121268485047</v>
      </c>
      <c r="E96" s="111">
        <v>1.9387393621196999E-2</v>
      </c>
      <c r="F96" s="96">
        <v>0.58733180534693696</v>
      </c>
      <c r="G96" s="77">
        <v>1429.08</v>
      </c>
      <c r="H96" s="77">
        <v>10.98</v>
      </c>
    </row>
    <row r="97" spans="1:8" x14ac:dyDescent="0.35">
      <c r="A97" t="s">
        <v>192</v>
      </c>
      <c r="B97" s="111">
        <v>18.097810627500099</v>
      </c>
      <c r="C97" s="111">
        <v>0.89702723290122</v>
      </c>
      <c r="D97" s="111">
        <v>1.0906208945309199</v>
      </c>
      <c r="E97" s="111">
        <v>1.5299270249761E-2</v>
      </c>
      <c r="F97" s="96">
        <v>0.15648042840415599</v>
      </c>
      <c r="G97" s="77">
        <v>1446.99</v>
      </c>
      <c r="H97" s="77">
        <v>14.3</v>
      </c>
    </row>
    <row r="98" spans="1:8" x14ac:dyDescent="0.35">
      <c r="A98" t="s">
        <v>192</v>
      </c>
      <c r="B98" s="111">
        <v>17.887281682215999</v>
      </c>
      <c r="C98" s="111">
        <v>0.84622207477428302</v>
      </c>
      <c r="D98" s="111">
        <v>1.07214128403552</v>
      </c>
      <c r="E98" s="111">
        <v>2.1222867701839E-2</v>
      </c>
      <c r="F98" s="96">
        <v>0.68121674870214199</v>
      </c>
      <c r="G98" s="77">
        <v>1427.62</v>
      </c>
      <c r="H98" s="77">
        <v>10.3</v>
      </c>
    </row>
    <row r="99" spans="1:8" x14ac:dyDescent="0.35">
      <c r="A99" t="s">
        <v>192</v>
      </c>
      <c r="B99" s="111">
        <v>9.8469806408544898</v>
      </c>
      <c r="C99" s="111">
        <v>0.44347858774267801</v>
      </c>
      <c r="D99" s="111">
        <v>0.92087843376721901</v>
      </c>
      <c r="E99" s="111">
        <v>1.4103111994549999E-2</v>
      </c>
      <c r="F99" s="96">
        <v>0.24205417547591099</v>
      </c>
      <c r="G99" s="77">
        <v>1444.68</v>
      </c>
      <c r="H99" s="77">
        <v>11.42</v>
      </c>
    </row>
    <row r="100" spans="1:8" x14ac:dyDescent="0.35">
      <c r="A100" t="s">
        <v>192</v>
      </c>
      <c r="B100" s="111">
        <v>39.056193583907103</v>
      </c>
      <c r="C100" s="111">
        <v>2.45399521595338</v>
      </c>
      <c r="D100" s="111">
        <v>1.5223311455473401</v>
      </c>
      <c r="E100" s="111">
        <v>5.9813942804186997E-2</v>
      </c>
      <c r="F100" s="96">
        <v>0.61738921366586397</v>
      </c>
      <c r="G100" s="77">
        <v>1449.79</v>
      </c>
      <c r="H100" s="77">
        <v>23.1</v>
      </c>
    </row>
    <row r="101" spans="1:8" x14ac:dyDescent="0.35">
      <c r="A101" t="s">
        <v>192</v>
      </c>
      <c r="B101" s="111">
        <v>7.6399093756519303</v>
      </c>
      <c r="C101" s="111">
        <v>1.27831267720939</v>
      </c>
      <c r="D101" s="111">
        <v>0.88159031260565501</v>
      </c>
      <c r="E101" s="111">
        <v>4.5646898299006998E-2</v>
      </c>
      <c r="F101" s="96">
        <v>0.84093897669715101</v>
      </c>
      <c r="G101" s="77">
        <v>1454.48</v>
      </c>
      <c r="H101" s="77">
        <v>22.72</v>
      </c>
    </row>
    <row r="102" spans="1:8" x14ac:dyDescent="0.35">
      <c r="A102" t="s">
        <v>192</v>
      </c>
      <c r="B102" s="111">
        <v>15.3059568122175</v>
      </c>
      <c r="C102" s="111">
        <v>1.78633072154662</v>
      </c>
      <c r="D102" s="111">
        <v>1.03927627957846</v>
      </c>
      <c r="E102" s="111">
        <v>4.3004742040202999E-2</v>
      </c>
      <c r="F102" s="96">
        <v>0.92099483819217898</v>
      </c>
      <c r="G102" s="77">
        <v>1453.95</v>
      </c>
      <c r="H102" s="77">
        <v>11.78</v>
      </c>
    </row>
    <row r="103" spans="1:8" x14ac:dyDescent="0.35">
      <c r="A103" t="s">
        <v>192</v>
      </c>
      <c r="B103" s="111">
        <v>10.0099612286871</v>
      </c>
      <c r="C103" s="111">
        <v>0.54697744017869498</v>
      </c>
      <c r="D103" s="111">
        <v>0.91882585240690695</v>
      </c>
      <c r="E103" s="111">
        <v>2.1868871466379999E-2</v>
      </c>
      <c r="F103" s="96">
        <v>0.53510452970753797</v>
      </c>
      <c r="G103" s="77">
        <v>1436.44</v>
      </c>
      <c r="H103" s="77">
        <v>14.39</v>
      </c>
    </row>
    <row r="104" spans="1:8" x14ac:dyDescent="0.35">
      <c r="A104" t="s">
        <v>192</v>
      </c>
      <c r="B104" s="111">
        <v>12.4551551716379</v>
      </c>
      <c r="C104" s="111">
        <v>0.51963415628739495</v>
      </c>
      <c r="D104" s="111">
        <v>0.966145862459725</v>
      </c>
      <c r="E104" s="111">
        <v>1.257064751925E-2</v>
      </c>
      <c r="F104" s="96">
        <v>0.48820391663403501</v>
      </c>
      <c r="G104" s="77">
        <v>1432.67</v>
      </c>
      <c r="H104" s="77">
        <v>8.8699999999999992</v>
      </c>
    </row>
    <row r="105" spans="1:8" x14ac:dyDescent="0.35">
      <c r="A105" t="s">
        <v>192</v>
      </c>
      <c r="B105" s="111">
        <v>11.383825284752801</v>
      </c>
      <c r="C105" s="111">
        <v>0.41649416996071598</v>
      </c>
      <c r="D105" s="111">
        <v>0.93623455412619805</v>
      </c>
      <c r="E105" s="111">
        <v>1.6242729097859999E-2</v>
      </c>
      <c r="F105" s="96">
        <v>0.39488090250609797</v>
      </c>
      <c r="G105" s="77">
        <v>1420.14</v>
      </c>
      <c r="H105" s="77">
        <v>11.15</v>
      </c>
    </row>
    <row r="106" spans="1:8" x14ac:dyDescent="0.35">
      <c r="A106" t="s">
        <v>192</v>
      </c>
      <c r="B106" s="111">
        <v>33.039148606304202</v>
      </c>
      <c r="C106" s="111">
        <v>1.26485876996837</v>
      </c>
      <c r="D106" s="111">
        <v>1.37084543054249</v>
      </c>
      <c r="E106" s="111">
        <v>3.6470846237289002E-2</v>
      </c>
      <c r="F106" s="96">
        <v>0.81430878754615199</v>
      </c>
      <c r="G106" s="77">
        <v>1421.19</v>
      </c>
      <c r="H106" s="77">
        <v>10.91</v>
      </c>
    </row>
    <row r="107" spans="1:8" x14ac:dyDescent="0.35">
      <c r="A107" t="s">
        <v>192</v>
      </c>
      <c r="B107" s="111">
        <v>4.5044061564684004</v>
      </c>
      <c r="C107" s="111">
        <v>0.29697014942790201</v>
      </c>
      <c r="D107" s="111">
        <v>0.80050470898174397</v>
      </c>
      <c r="E107" s="111">
        <v>1.3627892427534E-2</v>
      </c>
      <c r="F107" s="96">
        <v>0.43130335047414597</v>
      </c>
      <c r="G107" s="77">
        <v>1425.21</v>
      </c>
      <c r="H107" s="77">
        <v>11.13</v>
      </c>
    </row>
    <row r="108" spans="1:8" x14ac:dyDescent="0.35">
      <c r="A108" t="s">
        <v>192</v>
      </c>
      <c r="B108" s="111">
        <v>24.795834919651799</v>
      </c>
      <c r="C108" s="111">
        <v>1.1938408671853999</v>
      </c>
      <c r="D108" s="111">
        <v>1.2285134634100601</v>
      </c>
      <c r="E108" s="111">
        <v>2.4105021236879999E-2</v>
      </c>
      <c r="F108" s="96">
        <v>0.62279223447128296</v>
      </c>
      <c r="G108" s="77">
        <v>1448.4</v>
      </c>
      <c r="H108" s="77">
        <v>12.27</v>
      </c>
    </row>
    <row r="109" spans="1:8" x14ac:dyDescent="0.35">
      <c r="A109" t="s">
        <v>192</v>
      </c>
      <c r="B109" s="111">
        <v>12.4759917963127</v>
      </c>
      <c r="C109" s="111">
        <v>0.72059623498693004</v>
      </c>
      <c r="D109" s="111">
        <v>0.96905590812765496</v>
      </c>
      <c r="E109" s="111">
        <v>1.9370864333207002E-2</v>
      </c>
      <c r="F109" s="96">
        <v>0.62366715165338404</v>
      </c>
      <c r="G109" s="77">
        <v>1436.45</v>
      </c>
      <c r="H109" s="77">
        <v>11.09</v>
      </c>
    </row>
    <row r="110" spans="1:8" x14ac:dyDescent="0.35">
      <c r="A110" t="s">
        <v>192</v>
      </c>
      <c r="B110" s="111">
        <v>10.555770943858001</v>
      </c>
      <c r="C110" s="111">
        <v>0.54375512865466102</v>
      </c>
      <c r="D110" s="111">
        <v>0.91997667832452601</v>
      </c>
      <c r="E110" s="111">
        <v>2.0901097742147001E-2</v>
      </c>
      <c r="F110" s="96">
        <v>0.62339539905057495</v>
      </c>
      <c r="G110" s="77">
        <v>1421.04</v>
      </c>
      <c r="H110" s="77">
        <v>12.67</v>
      </c>
    </row>
    <row r="111" spans="1:8" x14ac:dyDescent="0.35">
      <c r="A111" t="s">
        <v>192</v>
      </c>
      <c r="B111" s="111">
        <v>4.5465968882966896</v>
      </c>
      <c r="C111" s="111">
        <v>0.33557420613197603</v>
      </c>
      <c r="D111" s="111">
        <v>0.796457421375803</v>
      </c>
      <c r="E111" s="111">
        <v>1.8407338772756E-2</v>
      </c>
      <c r="F111" s="96">
        <v>0.33961586755256901</v>
      </c>
      <c r="G111" s="77">
        <v>1414.88</v>
      </c>
      <c r="H111" s="77">
        <v>14.91</v>
      </c>
    </row>
    <row r="112" spans="1:8" x14ac:dyDescent="0.35">
      <c r="A112" t="s">
        <v>192</v>
      </c>
      <c r="B112" s="111">
        <v>11.9018847733575</v>
      </c>
      <c r="C112" s="111">
        <v>0.74164116083740395</v>
      </c>
      <c r="D112" s="111">
        <v>0.95533319260210703</v>
      </c>
      <c r="E112" s="111">
        <v>2.1079888756557998E-2</v>
      </c>
      <c r="F112" s="96">
        <v>0.72109976616493898</v>
      </c>
      <c r="G112" s="77">
        <v>1432.94</v>
      </c>
      <c r="H112" s="77">
        <v>10.81</v>
      </c>
    </row>
    <row r="113" spans="1:8" x14ac:dyDescent="0.35">
      <c r="A113" t="s">
        <v>192</v>
      </c>
      <c r="B113" s="111">
        <v>7.0187667553212298</v>
      </c>
      <c r="C113" s="111">
        <v>0.559161358371284</v>
      </c>
      <c r="D113" s="111">
        <v>0.85684623711623298</v>
      </c>
      <c r="E113" s="111">
        <v>1.8178722843725001E-2</v>
      </c>
      <c r="F113" s="96">
        <v>0.66865608629786999</v>
      </c>
      <c r="G113" s="77">
        <v>1434.18</v>
      </c>
      <c r="H113" s="77">
        <v>11.1</v>
      </c>
    </row>
    <row r="114" spans="1:8" x14ac:dyDescent="0.35">
      <c r="A114" t="s">
        <v>192</v>
      </c>
      <c r="B114" s="111">
        <v>4.6990670772981504</v>
      </c>
      <c r="C114" s="111">
        <v>0.22838068403320699</v>
      </c>
      <c r="D114" s="111">
        <v>0.82558245798696706</v>
      </c>
      <c r="E114" s="111">
        <v>1.8184635920041999E-2</v>
      </c>
      <c r="F114" s="96">
        <v>0.24954557172066499</v>
      </c>
      <c r="G114" s="77">
        <v>1462.15</v>
      </c>
      <c r="H114" s="77">
        <v>15.27</v>
      </c>
    </row>
    <row r="115" spans="1:8" x14ac:dyDescent="0.35">
      <c r="A115" t="s">
        <v>192</v>
      </c>
      <c r="B115" s="111">
        <v>42.2016614758355</v>
      </c>
      <c r="C115" s="111">
        <v>1.3861806850045699</v>
      </c>
      <c r="D115" s="111">
        <v>1.5523645226624501</v>
      </c>
      <c r="E115" s="111">
        <v>3.7210029390925999E-2</v>
      </c>
      <c r="F115" s="96">
        <v>0.72882722594044602</v>
      </c>
      <c r="G115" s="77">
        <v>1418.69</v>
      </c>
      <c r="H115" s="77">
        <v>11.47</v>
      </c>
    </row>
    <row r="116" spans="1:8" x14ac:dyDescent="0.35">
      <c r="A116" t="s">
        <v>192</v>
      </c>
      <c r="B116" s="111">
        <v>5.9912407337631102</v>
      </c>
      <c r="C116" s="111">
        <v>0.34358433494825402</v>
      </c>
      <c r="D116" s="111">
        <v>0.84156518596300001</v>
      </c>
      <c r="E116" s="111">
        <v>1.4677432418355001E-2</v>
      </c>
      <c r="F116" s="96">
        <v>0.48580275586027299</v>
      </c>
      <c r="G116" s="77">
        <v>1444.04</v>
      </c>
      <c r="H116" s="77">
        <v>11.13</v>
      </c>
    </row>
    <row r="117" spans="1:8" x14ac:dyDescent="0.35">
      <c r="A117" t="s">
        <v>192</v>
      </c>
      <c r="B117" s="111">
        <v>11.038642227485999</v>
      </c>
      <c r="C117" s="111">
        <v>0.62170450511152797</v>
      </c>
      <c r="D117" s="111">
        <v>0.92262074871744204</v>
      </c>
      <c r="E117" s="111">
        <v>1.9652403689372999E-2</v>
      </c>
      <c r="F117" s="96">
        <v>0.49628381422694701</v>
      </c>
      <c r="G117" s="77">
        <v>1410.92</v>
      </c>
      <c r="H117" s="77">
        <v>13.27</v>
      </c>
    </row>
    <row r="118" spans="1:8" x14ac:dyDescent="0.35">
      <c r="A118" t="s">
        <v>193</v>
      </c>
      <c r="B118" s="43">
        <v>3.09181385467277</v>
      </c>
      <c r="C118" s="43">
        <v>0.28580341459735698</v>
      </c>
      <c r="D118" s="43">
        <v>0.76730106414987398</v>
      </c>
      <c r="E118" s="43">
        <v>1.3223819626039E-2</v>
      </c>
      <c r="F118" s="96">
        <v>0.467136426236677</v>
      </c>
      <c r="G118" s="77">
        <v>1407.9</v>
      </c>
      <c r="H118" s="77">
        <v>10.45</v>
      </c>
    </row>
    <row r="119" spans="1:8" x14ac:dyDescent="0.35">
      <c r="A119" t="s">
        <v>193</v>
      </c>
      <c r="B119" s="43">
        <v>4.0578127048757802</v>
      </c>
      <c r="C119" s="43">
        <v>0.24020121507210901</v>
      </c>
      <c r="D119" s="43">
        <v>0.79844340245753098</v>
      </c>
      <c r="E119" s="43">
        <v>1.5260644801864001E-2</v>
      </c>
      <c r="F119" s="96">
        <v>0.49540684928887702</v>
      </c>
      <c r="G119" s="77">
        <v>1428.84</v>
      </c>
      <c r="H119" s="77">
        <v>11.78</v>
      </c>
    </row>
    <row r="120" spans="1:8" x14ac:dyDescent="0.35">
      <c r="A120" t="s">
        <v>193</v>
      </c>
      <c r="B120" s="43">
        <v>4.0208721369032698</v>
      </c>
      <c r="C120" s="43">
        <v>0.272938071913921</v>
      </c>
      <c r="D120" s="43">
        <v>0.77937030091356896</v>
      </c>
      <c r="E120" s="43">
        <v>1.0807044905767E-2</v>
      </c>
      <c r="F120" s="96">
        <v>0.46117713964942603</v>
      </c>
      <c r="G120" s="77">
        <v>1396.44</v>
      </c>
      <c r="H120" s="77">
        <v>8.67</v>
      </c>
    </row>
    <row r="121" spans="1:8" x14ac:dyDescent="0.35">
      <c r="A121" t="s">
        <v>193</v>
      </c>
      <c r="B121" s="43">
        <v>3.7063395701308002</v>
      </c>
      <c r="C121" s="43">
        <v>0.211760503706485</v>
      </c>
      <c r="D121" s="43">
        <v>0.77905762410217605</v>
      </c>
      <c r="E121" s="43">
        <v>1.1577903224249999E-2</v>
      </c>
      <c r="F121" s="96">
        <v>0.231592665546314</v>
      </c>
      <c r="G121" s="77">
        <v>1407.55</v>
      </c>
      <c r="H121" s="77">
        <v>10.52</v>
      </c>
    </row>
    <row r="122" spans="1:8" x14ac:dyDescent="0.35">
      <c r="A122" t="s">
        <v>193</v>
      </c>
      <c r="B122" s="43">
        <v>4.5764779661841999</v>
      </c>
      <c r="C122" s="43">
        <v>0.26332524921026301</v>
      </c>
      <c r="D122" s="43">
        <v>0.79557455880503503</v>
      </c>
      <c r="E122" s="43">
        <v>1.2399588856433E-2</v>
      </c>
      <c r="F122" s="96">
        <v>0.22363470433142199</v>
      </c>
      <c r="G122" s="77">
        <v>1407.06</v>
      </c>
      <c r="H122" s="77">
        <v>10.47</v>
      </c>
    </row>
    <row r="123" spans="1:8" x14ac:dyDescent="0.35">
      <c r="A123" t="s">
        <v>193</v>
      </c>
      <c r="B123" s="43">
        <v>5.6716671164024</v>
      </c>
      <c r="C123" s="43">
        <v>0.32632492650532902</v>
      </c>
      <c r="D123" s="43">
        <v>0.82714817657692696</v>
      </c>
      <c r="E123" s="43">
        <v>1.4337484909055001E-2</v>
      </c>
      <c r="F123" s="96">
        <v>0.32296957729777598</v>
      </c>
      <c r="G123" s="77">
        <v>1422.8</v>
      </c>
      <c r="H123" s="77">
        <v>11.42</v>
      </c>
    </row>
    <row r="124" spans="1:8" x14ac:dyDescent="0.35">
      <c r="A124" t="s">
        <v>193</v>
      </c>
      <c r="B124" s="43">
        <v>3.7316925259893599</v>
      </c>
      <c r="C124" s="43">
        <v>0.221180596994446</v>
      </c>
      <c r="D124" s="43">
        <v>0.78241969584672999</v>
      </c>
      <c r="E124" s="43">
        <v>1.05058886964E-2</v>
      </c>
      <c r="F124" s="96">
        <v>0.42132138840265798</v>
      </c>
      <c r="G124" s="77">
        <v>1411.99</v>
      </c>
      <c r="H124" s="77">
        <v>8.92</v>
      </c>
    </row>
    <row r="125" spans="1:8" x14ac:dyDescent="0.35">
      <c r="A125" t="s">
        <v>193</v>
      </c>
      <c r="B125" s="43">
        <v>1.5468420000000001</v>
      </c>
      <c r="C125" s="43">
        <v>0.15314047153920801</v>
      </c>
      <c r="D125" s="43">
        <v>0.72841863850423305</v>
      </c>
      <c r="E125" s="43">
        <v>1.1940179693364E-2</v>
      </c>
      <c r="F125" s="96">
        <v>0.314351087380842</v>
      </c>
      <c r="G125" s="77">
        <v>1392.17</v>
      </c>
      <c r="H125" s="77">
        <v>10.81</v>
      </c>
    </row>
    <row r="126" spans="1:8" x14ac:dyDescent="0.35">
      <c r="A126" t="s">
        <v>193</v>
      </c>
      <c r="B126" s="43">
        <v>3.0538318542435401</v>
      </c>
      <c r="C126" s="43">
        <v>0.17918269756562799</v>
      </c>
      <c r="D126" s="43">
        <v>0.76321225843708596</v>
      </c>
      <c r="E126" s="43">
        <v>1.1967561525173E-2</v>
      </c>
      <c r="F126" s="96">
        <v>0.13859914533363399</v>
      </c>
      <c r="G126" s="77">
        <v>1401.99</v>
      </c>
      <c r="H126" s="77">
        <v>10.95</v>
      </c>
    </row>
    <row r="127" spans="1:8" x14ac:dyDescent="0.35">
      <c r="A127" t="s">
        <v>193</v>
      </c>
      <c r="B127" s="43">
        <v>3.44331599415864</v>
      </c>
      <c r="C127" s="43">
        <v>0.23035159489600601</v>
      </c>
      <c r="D127" s="43">
        <v>0.77478026691092805</v>
      </c>
      <c r="E127" s="43">
        <v>1.2728135535077E-2</v>
      </c>
      <c r="F127" s="96">
        <v>0.426064571776885</v>
      </c>
      <c r="G127" s="77">
        <v>1409.75</v>
      </c>
      <c r="H127" s="77">
        <v>10.63</v>
      </c>
    </row>
    <row r="128" spans="1:8" x14ac:dyDescent="0.35">
      <c r="A128" t="s">
        <v>193</v>
      </c>
      <c r="B128" s="43">
        <v>3.7458730302007299</v>
      </c>
      <c r="C128" s="43">
        <v>0.211259031611024</v>
      </c>
      <c r="D128" s="43">
        <v>0.76939975541769301</v>
      </c>
      <c r="E128" s="43">
        <v>1.12327817677E-2</v>
      </c>
      <c r="F128" s="96">
        <v>0.38870389653701998</v>
      </c>
      <c r="G128" s="77">
        <v>1388.25</v>
      </c>
      <c r="H128" s="77">
        <v>9.06</v>
      </c>
    </row>
    <row r="129" spans="1:8" x14ac:dyDescent="0.35">
      <c r="A129" t="s">
        <v>193</v>
      </c>
      <c r="B129" s="43">
        <v>3.89259904923302</v>
      </c>
      <c r="C129" s="43">
        <v>0.29973891701717198</v>
      </c>
      <c r="D129" s="43">
        <v>0.778748845052604</v>
      </c>
      <c r="E129" s="43">
        <v>1.1956676117322E-2</v>
      </c>
      <c r="F129" s="96">
        <v>0.486107911568949</v>
      </c>
      <c r="G129" s="77">
        <v>1400.93</v>
      </c>
      <c r="H129" s="77">
        <v>9.34</v>
      </c>
    </row>
    <row r="130" spans="1:8" x14ac:dyDescent="0.35">
      <c r="A130" t="s">
        <v>193</v>
      </c>
      <c r="B130" s="43">
        <v>1.8144692768700199</v>
      </c>
      <c r="C130" s="43">
        <v>0.167908277552105</v>
      </c>
      <c r="D130" s="43">
        <v>0.73670029405124104</v>
      </c>
      <c r="E130" s="43">
        <v>1.2051550901954E-2</v>
      </c>
      <c r="F130" s="96">
        <v>0.35940896912512099</v>
      </c>
      <c r="G130" s="77">
        <v>1399.23</v>
      </c>
      <c r="H130" s="77">
        <v>10.57</v>
      </c>
    </row>
    <row r="131" spans="1:8" x14ac:dyDescent="0.35">
      <c r="A131" t="s">
        <v>193</v>
      </c>
      <c r="B131" s="43">
        <v>4.0208984307864801</v>
      </c>
      <c r="C131" s="43">
        <v>0.253719803750656</v>
      </c>
      <c r="D131" s="43">
        <v>0.79646995221671002</v>
      </c>
      <c r="E131" s="43">
        <v>1.1587074595866E-2</v>
      </c>
      <c r="F131" s="96">
        <v>0.35188100467462702</v>
      </c>
      <c r="G131" s="77">
        <v>1426.61</v>
      </c>
      <c r="H131" s="77">
        <v>10</v>
      </c>
    </row>
    <row r="132" spans="1:8" x14ac:dyDescent="0.35">
      <c r="A132" t="s">
        <v>193</v>
      </c>
      <c r="B132" s="43">
        <v>4.3668410767384804</v>
      </c>
      <c r="C132" s="43">
        <v>0.26005499934591297</v>
      </c>
      <c r="D132" s="43">
        <v>0.782585925840656</v>
      </c>
      <c r="E132" s="43">
        <v>1.2445142900056E-2</v>
      </c>
      <c r="F132" s="96">
        <v>0.16156470238766699</v>
      </c>
      <c r="G132" s="77">
        <v>1391.48</v>
      </c>
      <c r="H132" s="77">
        <v>10.79</v>
      </c>
    </row>
    <row r="133" spans="1:8" x14ac:dyDescent="0.35">
      <c r="A133" t="s">
        <v>193</v>
      </c>
      <c r="B133" s="43">
        <v>4.3552138136923997</v>
      </c>
      <c r="C133" s="43">
        <v>0.27125408094616099</v>
      </c>
      <c r="D133" s="43">
        <v>0.79246022001874805</v>
      </c>
      <c r="E133" s="43">
        <v>1.0044480035288E-2</v>
      </c>
      <c r="F133" s="96">
        <v>0.358617699979421</v>
      </c>
      <c r="G133" s="77">
        <v>1407.74</v>
      </c>
      <c r="H133" s="77">
        <v>8.3699999999999992</v>
      </c>
    </row>
    <row r="134" spans="1:8" x14ac:dyDescent="0.35">
      <c r="A134" t="s">
        <v>193</v>
      </c>
      <c r="B134" s="43">
        <v>3.42869994737885</v>
      </c>
      <c r="C134" s="43">
        <v>0.233540826535758</v>
      </c>
      <c r="D134" s="43">
        <v>0.77503144367412702</v>
      </c>
      <c r="E134" s="43">
        <v>9.9578872195190005E-3</v>
      </c>
      <c r="F134" s="96">
        <v>0.26934094596667801</v>
      </c>
      <c r="G134" s="77">
        <v>1410.25</v>
      </c>
      <c r="H134" s="77">
        <v>8.85</v>
      </c>
    </row>
    <row r="135" spans="1:8" x14ac:dyDescent="0.35">
      <c r="A135" t="s">
        <v>193</v>
      </c>
      <c r="B135" s="43">
        <v>3.3759329093934398</v>
      </c>
      <c r="C135" s="43">
        <v>0.28746224549618499</v>
      </c>
      <c r="D135" s="43">
        <v>0.77387170275942196</v>
      </c>
      <c r="E135" s="43">
        <v>1.0236694809345E-2</v>
      </c>
      <c r="F135" s="96">
        <v>0.51323336160367605</v>
      </c>
      <c r="G135" s="77">
        <v>1410.35</v>
      </c>
      <c r="H135" s="77">
        <v>7.76</v>
      </c>
    </row>
    <row r="136" spans="1:8" x14ac:dyDescent="0.35">
      <c r="A136" t="s">
        <v>193</v>
      </c>
      <c r="B136" s="43">
        <v>3.0367079129205399</v>
      </c>
      <c r="C136" s="43">
        <v>0.20253684602885499</v>
      </c>
      <c r="D136" s="43">
        <v>0.76199939244512405</v>
      </c>
      <c r="E136" s="43">
        <v>1.4081313341808E-2</v>
      </c>
      <c r="F136" s="96">
        <v>0.390516070057428</v>
      </c>
      <c r="G136" s="77">
        <v>1400.79</v>
      </c>
      <c r="H136" s="77">
        <v>11.81</v>
      </c>
    </row>
    <row r="137" spans="1:8" x14ac:dyDescent="0.35">
      <c r="A137" t="s">
        <v>193</v>
      </c>
      <c r="B137" s="43">
        <v>4.0589452722860901</v>
      </c>
      <c r="C137" s="43">
        <v>0.26532219479525398</v>
      </c>
      <c r="D137" s="43">
        <v>0.78853085569077097</v>
      </c>
      <c r="E137" s="43">
        <v>1.2542367326109E-2</v>
      </c>
      <c r="F137" s="96">
        <v>0.43770511358189101</v>
      </c>
      <c r="G137" s="77">
        <v>1412.85</v>
      </c>
      <c r="H137" s="77">
        <v>10.37</v>
      </c>
    </row>
    <row r="138" spans="1:8" x14ac:dyDescent="0.35">
      <c r="A138" t="s">
        <v>193</v>
      </c>
      <c r="B138" s="43">
        <v>4.4815009256691898</v>
      </c>
      <c r="C138" s="43">
        <v>0.17275359465117199</v>
      </c>
      <c r="D138" s="43">
        <v>0.80194881665978301</v>
      </c>
      <c r="E138" s="43">
        <v>1.0626904617493001E-2</v>
      </c>
      <c r="F138" s="96">
        <v>0.32405396254247798</v>
      </c>
      <c r="G138" s="77">
        <v>1420.86</v>
      </c>
      <c r="H138" s="77">
        <v>9.1300000000000008</v>
      </c>
    </row>
    <row r="139" spans="1:8" x14ac:dyDescent="0.35">
      <c r="A139" t="s">
        <v>193</v>
      </c>
      <c r="B139" s="43">
        <v>3.5650079813190598</v>
      </c>
      <c r="C139" s="43">
        <v>0.118846080584776</v>
      </c>
      <c r="D139" s="43">
        <v>0.76633485334285001</v>
      </c>
      <c r="E139" s="43">
        <v>1.211218338756E-2</v>
      </c>
      <c r="F139" s="96">
        <v>0.34788293293452499</v>
      </c>
      <c r="G139" s="77">
        <v>1389.23</v>
      </c>
      <c r="H139" s="77">
        <v>10.24</v>
      </c>
    </row>
    <row r="140" spans="1:8" x14ac:dyDescent="0.35">
      <c r="A140" t="s">
        <v>193</v>
      </c>
      <c r="B140" s="43">
        <v>3.58839282441514</v>
      </c>
      <c r="C140" s="43">
        <v>0.113162788852133</v>
      </c>
      <c r="D140" s="43">
        <v>0.77759132551056098</v>
      </c>
      <c r="E140" s="43">
        <v>9.8206366628909997E-3</v>
      </c>
      <c r="F140" s="96">
        <v>0.45473501914194697</v>
      </c>
      <c r="G140" s="77">
        <v>1409.96</v>
      </c>
      <c r="H140" s="77">
        <v>8.25</v>
      </c>
    </row>
    <row r="141" spans="1:8" x14ac:dyDescent="0.35">
      <c r="A141" t="s">
        <v>193</v>
      </c>
      <c r="B141" s="43">
        <v>2.88572930940868</v>
      </c>
      <c r="C141" s="43">
        <v>0.16855780563693901</v>
      </c>
      <c r="D141" s="43">
        <v>0.75750302813123205</v>
      </c>
      <c r="E141" s="43">
        <v>1.0689279658845001E-2</v>
      </c>
      <c r="F141" s="96">
        <v>0.347387131713219</v>
      </c>
      <c r="G141" s="77">
        <v>1398.93</v>
      </c>
      <c r="H141" s="77">
        <v>9.44</v>
      </c>
    </row>
    <row r="142" spans="1:8" x14ac:dyDescent="0.35">
      <c r="A142" t="s">
        <v>193</v>
      </c>
      <c r="B142" s="43">
        <v>3.7917575258856999</v>
      </c>
      <c r="C142" s="43">
        <v>0.13919408603067901</v>
      </c>
      <c r="D142" s="43">
        <v>0.77822132211217199</v>
      </c>
      <c r="E142" s="43">
        <v>1.0772603805290999E-2</v>
      </c>
      <c r="F142" s="96">
        <v>0.44914926136767702</v>
      </c>
      <c r="G142" s="77">
        <v>1402.71</v>
      </c>
      <c r="H142" s="77">
        <v>8.99</v>
      </c>
    </row>
    <row r="143" spans="1:8" x14ac:dyDescent="0.35">
      <c r="A143" t="s">
        <v>193</v>
      </c>
      <c r="B143" s="43">
        <v>3.4347022010325201</v>
      </c>
      <c r="C143" s="43">
        <v>0.128802839067167</v>
      </c>
      <c r="D143" s="43">
        <v>0.76731708653844799</v>
      </c>
      <c r="E143" s="43">
        <v>1.1834555915353999E-2</v>
      </c>
      <c r="F143" s="96">
        <v>0.393320073745343</v>
      </c>
      <c r="G143" s="77">
        <v>1395.62</v>
      </c>
      <c r="H143" s="77">
        <v>10.130000000000001</v>
      </c>
    </row>
    <row r="144" spans="1:8" x14ac:dyDescent="0.35">
      <c r="A144" t="s">
        <v>193</v>
      </c>
      <c r="B144" s="43">
        <v>3.1120847283842101</v>
      </c>
      <c r="C144" s="43">
        <v>9.9526746031794996E-2</v>
      </c>
      <c r="D144" s="43">
        <v>0.77171915516456802</v>
      </c>
      <c r="E144" s="43">
        <v>9.2727490806810003E-3</v>
      </c>
      <c r="F144" s="96">
        <v>0.42618384641434598</v>
      </c>
      <c r="G144" s="77">
        <v>1416.26</v>
      </c>
      <c r="H144" s="77">
        <v>7.58</v>
      </c>
    </row>
    <row r="145" spans="1:8" x14ac:dyDescent="0.35">
      <c r="A145" t="s">
        <v>193</v>
      </c>
      <c r="B145" s="43">
        <v>4.4089387443380001</v>
      </c>
      <c r="C145" s="43">
        <v>0.17790840795490701</v>
      </c>
      <c r="D145" s="43">
        <v>0.79535041757510705</v>
      </c>
      <c r="E145" s="43">
        <v>1.1654000660057E-2</v>
      </c>
      <c r="F145" s="96">
        <v>0.36366533694412601</v>
      </c>
      <c r="G145" s="77">
        <v>1411.13</v>
      </c>
      <c r="H145" s="77">
        <v>9.85</v>
      </c>
    </row>
    <row r="146" spans="1:8" x14ac:dyDescent="0.35">
      <c r="A146" t="s">
        <v>193</v>
      </c>
      <c r="B146" s="43">
        <v>3.5732434271699902</v>
      </c>
      <c r="C146" s="43">
        <v>0.107590540157208</v>
      </c>
      <c r="D146" s="43">
        <v>0.77719412780152597</v>
      </c>
      <c r="E146" s="43">
        <v>8.8752597695809995E-3</v>
      </c>
      <c r="F146" s="96">
        <v>0.159304300331991</v>
      </c>
      <c r="G146" s="77">
        <v>1408.7</v>
      </c>
      <c r="H146" s="77">
        <v>8</v>
      </c>
    </row>
    <row r="147" spans="1:8" x14ac:dyDescent="0.35">
      <c r="A147" t="s">
        <v>193</v>
      </c>
      <c r="B147" s="43">
        <v>3.20614461539552</v>
      </c>
      <c r="C147" s="43">
        <v>0.11503552953415799</v>
      </c>
      <c r="D147" s="43">
        <v>0.77687934551667603</v>
      </c>
      <c r="E147" s="43">
        <v>1.1859325972992E-2</v>
      </c>
      <c r="F147" s="96">
        <v>0.123961582232458</v>
      </c>
      <c r="G147" s="77">
        <v>1421.92</v>
      </c>
      <c r="H147" s="77">
        <v>10.81</v>
      </c>
    </row>
    <row r="148" spans="1:8" x14ac:dyDescent="0.35">
      <c r="A148" t="s">
        <v>193</v>
      </c>
      <c r="B148" s="43">
        <v>2.8407922306296598</v>
      </c>
      <c r="C148" s="43">
        <v>0.12020609032883101</v>
      </c>
      <c r="D148" s="43">
        <v>0.75825466166171696</v>
      </c>
      <c r="E148" s="43">
        <v>9.2827544382409997E-3</v>
      </c>
      <c r="F148" s="96">
        <v>2.6577529586792999E-2</v>
      </c>
      <c r="G148" s="77">
        <v>1400.56</v>
      </c>
      <c r="H148" s="77">
        <v>8.4600000000000009</v>
      </c>
    </row>
    <row r="149" spans="1:8" x14ac:dyDescent="0.35">
      <c r="A149" t="s">
        <v>193</v>
      </c>
      <c r="B149" s="43">
        <v>3.6725829613738501</v>
      </c>
      <c r="C149" s="43">
        <v>0.15249759755020501</v>
      </c>
      <c r="D149" s="43">
        <v>0.77370646349041095</v>
      </c>
      <c r="E149" s="43">
        <v>1.0706706627048999E-2</v>
      </c>
      <c r="F149" s="96">
        <v>0.21975789787338501</v>
      </c>
      <c r="G149" s="77">
        <v>1399.77</v>
      </c>
      <c r="H149" s="77">
        <v>9.6199999999999992</v>
      </c>
    </row>
    <row r="150" spans="1:8" x14ac:dyDescent="0.35">
      <c r="A150" t="s">
        <v>193</v>
      </c>
      <c r="B150" s="43">
        <v>3.3250551866686702</v>
      </c>
      <c r="C150" s="43">
        <v>0.16783925068663599</v>
      </c>
      <c r="D150" s="43">
        <v>0.77202973202061498</v>
      </c>
      <c r="E150" s="43">
        <v>1.0209435619099001E-2</v>
      </c>
      <c r="F150" s="96">
        <v>0.243440714900621</v>
      </c>
      <c r="G150" s="77">
        <v>1408.57</v>
      </c>
      <c r="H150" s="77">
        <v>8.8000000000000007</v>
      </c>
    </row>
    <row r="151" spans="1:8" x14ac:dyDescent="0.35">
      <c r="A151" t="s">
        <v>193</v>
      </c>
      <c r="B151" s="43">
        <v>3.3597435109494298</v>
      </c>
      <c r="C151" s="43">
        <v>0.112407052617973</v>
      </c>
      <c r="D151" s="43">
        <v>0.77955539702839705</v>
      </c>
      <c r="E151" s="43">
        <v>1.0257273801128E-2</v>
      </c>
      <c r="F151" s="96">
        <v>0.54327305059382303</v>
      </c>
      <c r="G151" s="77">
        <v>1421.75</v>
      </c>
      <c r="H151" s="77">
        <v>8.1</v>
      </c>
    </row>
    <row r="152" spans="1:8" x14ac:dyDescent="0.35">
      <c r="A152" t="s">
        <v>193</v>
      </c>
      <c r="B152" s="43">
        <v>3.3044639977702599</v>
      </c>
      <c r="C152" s="43">
        <v>0.140000850878059</v>
      </c>
      <c r="D152" s="43">
        <v>0.77171555859177998</v>
      </c>
      <c r="E152" s="43">
        <v>1.1443788483084E-2</v>
      </c>
      <c r="F152" s="96">
        <v>0.37346357631876298</v>
      </c>
      <c r="G152" s="77">
        <v>1409.32</v>
      </c>
      <c r="H152" s="77">
        <v>9.3000000000000007</v>
      </c>
    </row>
    <row r="153" spans="1:8" x14ac:dyDescent="0.35">
      <c r="A153" t="s">
        <v>193</v>
      </c>
      <c r="B153" s="43">
        <v>3.5552331006526998</v>
      </c>
      <c r="C153" s="43">
        <v>0.144262010873181</v>
      </c>
      <c r="D153" s="43">
        <v>0.77424385431035303</v>
      </c>
      <c r="E153" s="43">
        <v>1.1164277987437E-2</v>
      </c>
      <c r="F153" s="96">
        <v>0.34426564249700897</v>
      </c>
      <c r="G153" s="77">
        <v>1403.95</v>
      </c>
      <c r="H153" s="77">
        <v>9.31</v>
      </c>
    </row>
    <row r="154" spans="1:8" x14ac:dyDescent="0.35">
      <c r="A154" t="s">
        <v>193</v>
      </c>
      <c r="B154" s="43">
        <v>2.2871479269021799</v>
      </c>
      <c r="C154" s="43">
        <v>0.26271700404968201</v>
      </c>
      <c r="D154" s="43">
        <v>0.746829569537661</v>
      </c>
      <c r="E154" s="43">
        <v>1.4251843659432E-2</v>
      </c>
      <c r="F154" s="96">
        <v>0.43488391180472102</v>
      </c>
      <c r="G154" s="77">
        <v>1400.46</v>
      </c>
      <c r="H154" s="77">
        <v>11.73</v>
      </c>
    </row>
    <row r="155" spans="1:8" x14ac:dyDescent="0.35">
      <c r="A155" t="s">
        <v>193</v>
      </c>
      <c r="B155" s="43">
        <v>4.0628291970714603</v>
      </c>
      <c r="C155" s="43">
        <v>0.151702273155881</v>
      </c>
      <c r="D155" s="43">
        <v>0.784444639604716</v>
      </c>
      <c r="E155" s="43">
        <v>1.1712543472769E-2</v>
      </c>
      <c r="F155" s="96">
        <v>0.34217806195838102</v>
      </c>
      <c r="G155" s="77">
        <v>1403.84</v>
      </c>
      <c r="H155" s="77">
        <v>10.039999999999999</v>
      </c>
    </row>
    <row r="156" spans="1:8" x14ac:dyDescent="0.35">
      <c r="A156" t="s">
        <v>193</v>
      </c>
      <c r="B156" s="43">
        <v>3.8308329465926798</v>
      </c>
      <c r="C156" s="43">
        <v>0.17240815732862</v>
      </c>
      <c r="D156" s="43">
        <v>0.77068103749004202</v>
      </c>
      <c r="E156" s="43">
        <v>1.1846055741046E-2</v>
      </c>
      <c r="F156" s="96">
        <v>0.42009719865508599</v>
      </c>
      <c r="G156" s="77">
        <v>1388.85</v>
      </c>
      <c r="H156" s="77">
        <v>9.83</v>
      </c>
    </row>
    <row r="157" spans="1:8" x14ac:dyDescent="0.35">
      <c r="A157" t="s">
        <v>193</v>
      </c>
      <c r="B157" s="43">
        <v>3.68350029630145</v>
      </c>
      <c r="C157" s="43">
        <v>0.136671872474177</v>
      </c>
      <c r="D157" s="43">
        <v>0.77412400847989205</v>
      </c>
      <c r="E157" s="43">
        <v>1.0316825479379999E-2</v>
      </c>
      <c r="F157" s="96">
        <v>0.33105744974543599</v>
      </c>
      <c r="G157" s="77">
        <v>1399.38</v>
      </c>
      <c r="H157" s="77">
        <v>8.4600000000000009</v>
      </c>
    </row>
    <row r="158" spans="1:8" x14ac:dyDescent="0.35">
      <c r="A158" t="s">
        <v>193</v>
      </c>
      <c r="B158" s="43">
        <v>3.78254337083311</v>
      </c>
      <c r="C158" s="43">
        <v>0.23396278376537999</v>
      </c>
      <c r="D158" s="43">
        <v>0.78660390009188097</v>
      </c>
      <c r="E158" s="43">
        <v>1.0090370234057001E-2</v>
      </c>
      <c r="F158" s="96">
        <v>0.41018905872830402</v>
      </c>
      <c r="G158" s="77">
        <v>1419.1</v>
      </c>
      <c r="H158" s="77">
        <v>8.16</v>
      </c>
    </row>
    <row r="159" spans="1:8" x14ac:dyDescent="0.35">
      <c r="A159" t="s">
        <v>193</v>
      </c>
      <c r="B159" s="43">
        <v>3.61925688598898</v>
      </c>
      <c r="C159" s="43">
        <v>0.16785678364527301</v>
      </c>
      <c r="D159" s="43">
        <v>0.76834367161327399</v>
      </c>
      <c r="E159" s="43">
        <v>1.3544242860859999E-2</v>
      </c>
      <c r="F159" s="96">
        <v>0.32275637636123899</v>
      </c>
      <c r="G159" s="77">
        <v>1390.92</v>
      </c>
      <c r="H159" s="77">
        <v>11.93</v>
      </c>
    </row>
    <row r="160" spans="1:8" x14ac:dyDescent="0.35">
      <c r="A160" t="s">
        <v>193</v>
      </c>
      <c r="B160" s="43">
        <v>2.71548100345957</v>
      </c>
      <c r="C160" s="43">
        <v>0.173126753017322</v>
      </c>
      <c r="D160" s="43">
        <v>0.75921869411179099</v>
      </c>
      <c r="E160" s="43">
        <v>1.0194132225767E-2</v>
      </c>
      <c r="F160" s="96">
        <v>0.23814848633525201</v>
      </c>
      <c r="G160" s="77">
        <v>1406.96</v>
      </c>
      <c r="H160" s="77">
        <v>8.9700000000000006</v>
      </c>
    </row>
    <row r="161" spans="1:8" x14ac:dyDescent="0.35">
      <c r="A161" t="s">
        <v>193</v>
      </c>
      <c r="B161" s="43">
        <v>2.5691993901594299</v>
      </c>
      <c r="C161" s="43">
        <v>0.16843143670654401</v>
      </c>
      <c r="D161" s="43">
        <v>0.76268577310020003</v>
      </c>
      <c r="E161" s="43">
        <v>1.3317816495927001E-2</v>
      </c>
      <c r="F161" s="96">
        <v>5.5743732347655998E-2</v>
      </c>
      <c r="G161" s="77">
        <v>1419.67</v>
      </c>
      <c r="H161" s="77">
        <v>12.2</v>
      </c>
    </row>
    <row r="162" spans="1:8" x14ac:dyDescent="0.35">
      <c r="A162" t="s">
        <v>193</v>
      </c>
      <c r="B162" s="43">
        <v>3.9119564548132799</v>
      </c>
      <c r="C162" s="43">
        <v>0.162295784932868</v>
      </c>
      <c r="D162" s="43">
        <v>0.77639325479530596</v>
      </c>
      <c r="E162" s="43">
        <v>1.0304360447755E-2</v>
      </c>
      <c r="F162" s="96">
        <v>0.208748945194659</v>
      </c>
      <c r="G162" s="77">
        <v>1394.92</v>
      </c>
      <c r="H162" s="77">
        <v>8.76</v>
      </c>
    </row>
    <row r="163" spans="1:8" x14ac:dyDescent="0.35">
      <c r="A163" t="s">
        <v>193</v>
      </c>
      <c r="B163" s="43">
        <v>3.7819378056075599</v>
      </c>
      <c r="C163" s="43">
        <v>0.26002836326835399</v>
      </c>
      <c r="D163" s="43">
        <v>0.77715497444439896</v>
      </c>
      <c r="E163" s="43">
        <v>1.0036517258866E-2</v>
      </c>
      <c r="F163" s="96">
        <v>0.51646868896573395</v>
      </c>
      <c r="G163" s="77">
        <v>1401.28</v>
      </c>
      <c r="H163" s="77">
        <v>7.65</v>
      </c>
    </row>
    <row r="164" spans="1:8" x14ac:dyDescent="0.35">
      <c r="A164" t="s">
        <v>193</v>
      </c>
      <c r="B164" s="43">
        <v>3.1404386931622099</v>
      </c>
      <c r="C164" s="43">
        <v>0.157220075078117</v>
      </c>
      <c r="D164" s="43">
        <v>0.76750368483837095</v>
      </c>
      <c r="E164" s="43">
        <v>1.1460469822934E-2</v>
      </c>
      <c r="F164" s="96">
        <v>0.43260891836500898</v>
      </c>
      <c r="G164" s="77">
        <v>1407.98</v>
      </c>
      <c r="H164" s="77">
        <v>9.1199999999999992</v>
      </c>
    </row>
    <row r="165" spans="1:8" x14ac:dyDescent="0.35">
      <c r="A165" t="s">
        <v>193</v>
      </c>
      <c r="B165" s="43">
        <v>4.0560398241604396</v>
      </c>
      <c r="C165" s="43">
        <v>0.17161670723219499</v>
      </c>
      <c r="D165" s="43">
        <v>0.79394344162824504</v>
      </c>
      <c r="E165" s="43">
        <v>1.2125781159797001E-2</v>
      </c>
      <c r="F165" s="96">
        <v>0.13993482085082601</v>
      </c>
      <c r="G165" s="77">
        <v>1421.82</v>
      </c>
      <c r="H165" s="77">
        <v>10.65</v>
      </c>
    </row>
    <row r="166" spans="1:8" x14ac:dyDescent="0.35">
      <c r="A166" t="s">
        <v>193</v>
      </c>
      <c r="B166" s="43">
        <v>3.98703735971691</v>
      </c>
      <c r="C166" s="43">
        <v>0.281532629239164</v>
      </c>
      <c r="D166" s="43">
        <v>0.78879931497414102</v>
      </c>
      <c r="E166" s="43">
        <v>1.2250837496697999E-2</v>
      </c>
      <c r="F166" s="96">
        <v>0.32763051375349</v>
      </c>
      <c r="G166" s="77">
        <v>1415.4</v>
      </c>
      <c r="H166" s="77">
        <v>10.18</v>
      </c>
    </row>
    <row r="167" spans="1:8" x14ac:dyDescent="0.35">
      <c r="A167" t="s">
        <v>193</v>
      </c>
      <c r="B167" s="43">
        <v>3.3473664077018901</v>
      </c>
      <c r="C167" s="43">
        <v>8.7337472854946002E-2</v>
      </c>
      <c r="D167" s="43">
        <v>0.77047565414556596</v>
      </c>
      <c r="E167" s="43">
        <v>1.0033331967640001E-2</v>
      </c>
      <c r="F167" s="96">
        <v>0.27905811928794599</v>
      </c>
      <c r="G167" s="77">
        <v>1404.17</v>
      </c>
      <c r="H167" s="77">
        <v>8.7200000000000006</v>
      </c>
    </row>
    <row r="168" spans="1:8" x14ac:dyDescent="0.35">
      <c r="A168" t="s">
        <v>193</v>
      </c>
      <c r="B168" s="43">
        <v>4.7551782361532897</v>
      </c>
      <c r="C168" s="43">
        <v>0.19442434980772699</v>
      </c>
      <c r="D168" s="43">
        <v>0.80621136972427099</v>
      </c>
      <c r="E168" s="43">
        <v>1.2791277218706E-2</v>
      </c>
      <c r="F168" s="96">
        <v>0.14150751866449399</v>
      </c>
      <c r="G168" s="77">
        <v>1418.29</v>
      </c>
      <c r="H168" s="77">
        <v>11.35</v>
      </c>
    </row>
    <row r="169" spans="1:8" x14ac:dyDescent="0.35">
      <c r="A169" t="s">
        <v>193</v>
      </c>
      <c r="B169" s="43">
        <v>4.3276226933749804</v>
      </c>
      <c r="C169" s="43">
        <v>0.152568489957808</v>
      </c>
      <c r="D169" s="43">
        <v>0.79189022581280799</v>
      </c>
      <c r="E169" s="43">
        <v>9.4593667059240001E-3</v>
      </c>
      <c r="F169" s="96">
        <v>0.35871585874527301</v>
      </c>
      <c r="G169" s="77">
        <v>1408.68</v>
      </c>
      <c r="H169" s="77">
        <v>7.4</v>
      </c>
    </row>
    <row r="170" spans="1:8" x14ac:dyDescent="0.35">
      <c r="A170" t="s">
        <v>193</v>
      </c>
      <c r="B170" s="43">
        <v>3.3151003836241699</v>
      </c>
      <c r="C170" s="43">
        <v>0.23646030134908799</v>
      </c>
      <c r="D170" s="43">
        <v>0.76382720320735398</v>
      </c>
      <c r="E170" s="43">
        <v>1.4276777002460999E-2</v>
      </c>
      <c r="F170" s="96">
        <v>0.35003181794870297</v>
      </c>
      <c r="G170" s="77">
        <v>1394.47</v>
      </c>
      <c r="H170" s="77">
        <v>11.85</v>
      </c>
    </row>
    <row r="171" spans="1:8" x14ac:dyDescent="0.35">
      <c r="A171" t="s">
        <v>193</v>
      </c>
      <c r="B171" s="43">
        <v>3.3327289706036098</v>
      </c>
      <c r="C171" s="43">
        <v>0.15292413275865799</v>
      </c>
      <c r="D171" s="43">
        <v>0.77644452021870103</v>
      </c>
      <c r="E171" s="43">
        <v>1.0265989261469001E-2</v>
      </c>
      <c r="F171" s="96">
        <v>2.6537780786501999E-2</v>
      </c>
      <c r="G171" s="77">
        <v>1415.51</v>
      </c>
      <c r="H171" s="77">
        <v>9.3699999999999992</v>
      </c>
    </row>
    <row r="172" spans="1:8" x14ac:dyDescent="0.35">
      <c r="A172" t="s">
        <v>193</v>
      </c>
      <c r="B172" s="43">
        <v>2.7788711164323101</v>
      </c>
      <c r="C172" s="43">
        <v>9.1538809112062997E-2</v>
      </c>
      <c r="D172" s="43">
        <v>0.76596956864079802</v>
      </c>
      <c r="E172" s="43">
        <v>9.3183501329310008E-3</v>
      </c>
      <c r="F172" s="96">
        <v>0.178723298951385</v>
      </c>
      <c r="G172" s="77">
        <v>1417.46</v>
      </c>
      <c r="H172" s="77">
        <v>8.1199999999999992</v>
      </c>
    </row>
    <row r="173" spans="1:8" x14ac:dyDescent="0.35">
      <c r="A173" t="s">
        <v>193</v>
      </c>
      <c r="B173" s="43">
        <v>2.9226526009248501</v>
      </c>
      <c r="C173" s="43">
        <v>0.115763697038249</v>
      </c>
      <c r="D173" s="43">
        <v>0.76725914913251503</v>
      </c>
      <c r="E173" s="43">
        <v>1.0817428004812E-2</v>
      </c>
      <c r="F173" s="96">
        <v>0.11691128798837599</v>
      </c>
      <c r="G173" s="77">
        <v>1414.03</v>
      </c>
      <c r="H173" s="77">
        <v>10.02</v>
      </c>
    </row>
    <row r="174" spans="1:8" x14ac:dyDescent="0.35">
      <c r="A174" t="s">
        <v>193</v>
      </c>
      <c r="B174" s="43">
        <v>3.2865594010266399</v>
      </c>
      <c r="C174" s="43">
        <v>0.17535399862897799</v>
      </c>
      <c r="D174" s="43">
        <v>0.77517615124149597</v>
      </c>
      <c r="E174" s="43">
        <v>1.0776422674144E-2</v>
      </c>
      <c r="F174" s="96">
        <v>0.19720237316238101</v>
      </c>
      <c r="G174" s="77">
        <v>1415.36</v>
      </c>
      <c r="H174" s="77">
        <v>9.82</v>
      </c>
    </row>
    <row r="175" spans="1:8" x14ac:dyDescent="0.35">
      <c r="A175" t="s">
        <v>193</v>
      </c>
      <c r="B175" s="43">
        <v>3.4969136467448001</v>
      </c>
      <c r="C175" s="43">
        <v>0.113162858348255</v>
      </c>
      <c r="D175" s="43">
        <v>0.76806529332416196</v>
      </c>
      <c r="E175" s="43">
        <v>1.1345680581855E-2</v>
      </c>
      <c r="F175" s="96">
        <v>0.10377694948241201</v>
      </c>
      <c r="G175" s="77">
        <v>1395.22</v>
      </c>
      <c r="H175" s="77">
        <v>9.89</v>
      </c>
    </row>
    <row r="176" spans="1:8" x14ac:dyDescent="0.35">
      <c r="A176" t="s">
        <v>193</v>
      </c>
      <c r="B176" s="43">
        <v>2.9304404844477201</v>
      </c>
      <c r="C176" s="43">
        <v>0.15056111243412401</v>
      </c>
      <c r="D176" s="43">
        <v>0.77121183696983997</v>
      </c>
      <c r="E176" s="43">
        <v>1.206921110121E-2</v>
      </c>
      <c r="F176" s="96">
        <v>0.300645317974713</v>
      </c>
      <c r="G176" s="77">
        <v>1421.07</v>
      </c>
      <c r="H176" s="77">
        <v>10.46</v>
      </c>
    </row>
    <row r="177" spans="1:8" x14ac:dyDescent="0.35">
      <c r="A177" t="s">
        <v>193</v>
      </c>
      <c r="B177" s="43">
        <v>3.1187298742188001</v>
      </c>
      <c r="C177" s="43">
        <v>0.15077252604076799</v>
      </c>
      <c r="D177" s="43">
        <v>0.75768200757636295</v>
      </c>
      <c r="E177" s="43">
        <v>9.5860144116429995E-3</v>
      </c>
      <c r="F177" s="96">
        <v>0.104924903028788</v>
      </c>
      <c r="G177" s="77">
        <v>1390.58</v>
      </c>
      <c r="H177" s="77">
        <v>9.1999999999999993</v>
      </c>
    </row>
    <row r="178" spans="1:8" x14ac:dyDescent="0.35">
      <c r="A178" t="s">
        <v>193</v>
      </c>
      <c r="B178" s="43">
        <v>3.1904174064596198</v>
      </c>
      <c r="C178" s="43">
        <v>0.14356041567595901</v>
      </c>
      <c r="D178" s="43">
        <v>0.76950926567376798</v>
      </c>
      <c r="E178" s="43">
        <v>1.2026255506701999E-2</v>
      </c>
      <c r="F178" s="96">
        <v>0.381180727575338</v>
      </c>
      <c r="G178" s="77">
        <v>1409.81</v>
      </c>
      <c r="H178" s="77">
        <v>10.18</v>
      </c>
    </row>
    <row r="179" spans="1:8" x14ac:dyDescent="0.35">
      <c r="A179" t="s">
        <v>193</v>
      </c>
      <c r="B179" s="43">
        <v>3.4254668660531999</v>
      </c>
      <c r="C179" s="43">
        <v>0.220145958019872</v>
      </c>
      <c r="D179" s="43">
        <v>0.77995171154508902</v>
      </c>
      <c r="E179" s="43">
        <v>1.0761335273722999E-2</v>
      </c>
      <c r="F179" s="96">
        <v>0.42427262772209501</v>
      </c>
      <c r="G179" s="77">
        <v>1419.4</v>
      </c>
      <c r="H179" s="77">
        <v>8.98</v>
      </c>
    </row>
    <row r="180" spans="1:8" x14ac:dyDescent="0.35">
      <c r="A180" t="s">
        <v>193</v>
      </c>
      <c r="B180" s="43">
        <v>4.5603575262297698</v>
      </c>
      <c r="C180" s="43">
        <v>0.171426764944201</v>
      </c>
      <c r="D180" s="43">
        <v>0.78987273902821498</v>
      </c>
      <c r="E180" s="43">
        <v>1.0791988433726E-2</v>
      </c>
      <c r="F180" s="96">
        <v>0.29758416108333102</v>
      </c>
      <c r="G180" s="77">
        <v>1397.11</v>
      </c>
      <c r="H180" s="77">
        <v>9.1999999999999993</v>
      </c>
    </row>
    <row r="181" spans="1:8" x14ac:dyDescent="0.35">
      <c r="A181" t="s">
        <v>193</v>
      </c>
      <c r="B181" s="43">
        <v>3.88233740694589</v>
      </c>
      <c r="C181" s="43">
        <v>0.140230561991561</v>
      </c>
      <c r="D181" s="43">
        <v>0.77775923088697896</v>
      </c>
      <c r="E181" s="43">
        <v>9.5721506192320005E-3</v>
      </c>
      <c r="F181" s="96">
        <v>0.36272295149108402</v>
      </c>
      <c r="G181" s="77">
        <v>1399.54</v>
      </c>
      <c r="H181" s="77">
        <v>8.34</v>
      </c>
    </row>
    <row r="182" spans="1:8" x14ac:dyDescent="0.35">
      <c r="A182" t="s">
        <v>193</v>
      </c>
      <c r="B182" s="43">
        <v>4.5037134146117799</v>
      </c>
      <c r="C182" s="43">
        <v>0.16642604840938799</v>
      </c>
      <c r="D182" s="43">
        <v>0.78637891577616204</v>
      </c>
      <c r="E182" s="43">
        <v>9.7941762401370005E-3</v>
      </c>
      <c r="F182" s="96">
        <v>0.24931401310861201</v>
      </c>
      <c r="G182" s="77">
        <v>1392.03</v>
      </c>
      <c r="H182" s="77">
        <v>8.52</v>
      </c>
    </row>
    <row r="183" spans="1:8" x14ac:dyDescent="0.35">
      <c r="A183" t="s">
        <v>193</v>
      </c>
      <c r="B183" s="43">
        <v>3.9308787991475902</v>
      </c>
      <c r="C183" s="43">
        <v>0.14635907280857299</v>
      </c>
      <c r="D183" s="43">
        <v>0.77925448638275097</v>
      </c>
      <c r="E183" s="43">
        <v>1.0052969277006E-2</v>
      </c>
      <c r="F183" s="96">
        <v>0.33187362080079502</v>
      </c>
      <c r="G183" s="77">
        <v>1399.6</v>
      </c>
      <c r="H183" s="77">
        <v>8.4</v>
      </c>
    </row>
    <row r="184" spans="1:8" x14ac:dyDescent="0.35">
      <c r="A184" t="s">
        <v>193</v>
      </c>
      <c r="B184" s="43">
        <v>4.3897336967025504</v>
      </c>
      <c r="C184" s="43">
        <v>0.15873624673151701</v>
      </c>
      <c r="D184" s="43">
        <v>0.78356864027942896</v>
      </c>
      <c r="E184" s="43">
        <v>1.147116128143E-2</v>
      </c>
      <c r="F184" s="96">
        <v>0.45747121302795402</v>
      </c>
      <c r="G184" s="77">
        <v>1392.45</v>
      </c>
      <c r="H184" s="77">
        <v>8.76</v>
      </c>
    </row>
    <row r="185" spans="1:8" x14ac:dyDescent="0.35">
      <c r="A185" t="s">
        <v>193</v>
      </c>
      <c r="B185" s="43">
        <v>4.3634349602413796</v>
      </c>
      <c r="C185" s="43">
        <v>0.18419969735439901</v>
      </c>
      <c r="D185" s="43">
        <v>0.78494506743572601</v>
      </c>
      <c r="E185" s="43">
        <v>1.0694992318988E-2</v>
      </c>
      <c r="F185" s="96">
        <v>0.46084059469199701</v>
      </c>
      <c r="G185" s="77">
        <v>1395.14</v>
      </c>
      <c r="H185" s="77">
        <v>8.68</v>
      </c>
    </row>
    <row r="186" spans="1:8" x14ac:dyDescent="0.35">
      <c r="A186" t="s">
        <v>193</v>
      </c>
      <c r="B186" s="43">
        <v>3.1620258215711599</v>
      </c>
      <c r="C186" s="43">
        <v>0.19938646092220499</v>
      </c>
      <c r="D186" s="43">
        <v>0.77201928952486898</v>
      </c>
      <c r="E186" s="43">
        <v>1.3710703962416E-2</v>
      </c>
      <c r="F186" s="96">
        <v>0.279624408497887</v>
      </c>
      <c r="G186" s="77">
        <v>1414.45</v>
      </c>
      <c r="H186" s="77">
        <v>12.19</v>
      </c>
    </row>
    <row r="187" spans="1:8" x14ac:dyDescent="0.35">
      <c r="A187" t="s">
        <v>194</v>
      </c>
      <c r="B187" s="43">
        <v>5.3101957947013201</v>
      </c>
      <c r="C187" s="43">
        <v>0.224624241550863</v>
      </c>
      <c r="D187" s="43">
        <v>0.81239449767118299</v>
      </c>
      <c r="E187" s="43">
        <v>1.4215650543389999E-2</v>
      </c>
      <c r="F187" s="96">
        <v>0.48495809148607</v>
      </c>
      <c r="G187" s="77">
        <v>1329.23</v>
      </c>
      <c r="H187" s="77">
        <v>10.15</v>
      </c>
    </row>
    <row r="188" spans="1:8" x14ac:dyDescent="0.35">
      <c r="A188" t="s">
        <v>194</v>
      </c>
      <c r="B188" s="43">
        <v>5.2217127284256604</v>
      </c>
      <c r="C188" s="43">
        <v>0.18926745471770701</v>
      </c>
      <c r="D188" s="43">
        <v>0.80496853906768795</v>
      </c>
      <c r="E188" s="43">
        <v>1.2512902456700999E-2</v>
      </c>
      <c r="F188" s="96">
        <v>0.43976179680453897</v>
      </c>
      <c r="G188" s="77">
        <v>1320.54</v>
      </c>
      <c r="H188" s="77">
        <v>9.66</v>
      </c>
    </row>
    <row r="189" spans="1:8" x14ac:dyDescent="0.35">
      <c r="A189" t="s">
        <v>194</v>
      </c>
      <c r="B189" s="43">
        <v>5.4454780656540098</v>
      </c>
      <c r="C189" s="43">
        <v>0.19267914958107099</v>
      </c>
      <c r="D189" s="43">
        <v>0.80833491039822003</v>
      </c>
      <c r="E189" s="43">
        <v>1.1501149013324E-2</v>
      </c>
      <c r="F189" s="96">
        <v>0.48211907762280098</v>
      </c>
      <c r="G189" s="77">
        <v>1318.67</v>
      </c>
      <c r="H189" s="77">
        <v>8.68</v>
      </c>
    </row>
    <row r="190" spans="1:8" x14ac:dyDescent="0.35">
      <c r="A190" t="s">
        <v>194</v>
      </c>
      <c r="B190" s="43">
        <v>7.17219037331901</v>
      </c>
      <c r="C190" s="43">
        <v>0.300492891025196</v>
      </c>
      <c r="D190" s="43">
        <v>0.845304317370141</v>
      </c>
      <c r="E190" s="43">
        <v>1.5224207399168001E-2</v>
      </c>
      <c r="F190" s="96">
        <v>0.63464538209214405</v>
      </c>
      <c r="G190" s="77">
        <v>1326.27</v>
      </c>
      <c r="H190" s="77">
        <v>9.51</v>
      </c>
    </row>
    <row r="191" spans="1:8" x14ac:dyDescent="0.35">
      <c r="A191" t="s">
        <v>194</v>
      </c>
      <c r="B191" s="43">
        <v>1.8582019999999999</v>
      </c>
      <c r="C191" s="43">
        <v>0.113304</v>
      </c>
      <c r="D191" s="43">
        <v>0.74275599999999997</v>
      </c>
      <c r="E191" s="43">
        <v>8.6789999999999992E-3</v>
      </c>
      <c r="F191" s="96">
        <v>0.25280010447655599</v>
      </c>
      <c r="G191" s="77">
        <v>1321.67</v>
      </c>
      <c r="H191" s="77">
        <v>7.68</v>
      </c>
    </row>
    <row r="192" spans="1:8" x14ac:dyDescent="0.35">
      <c r="A192" t="s">
        <v>194</v>
      </c>
      <c r="B192" s="43">
        <v>5.2638559999999996</v>
      </c>
      <c r="C192" s="43">
        <v>0.19519600000000001</v>
      </c>
      <c r="D192" s="43">
        <v>0.80439700000000003</v>
      </c>
      <c r="E192" s="43">
        <v>9.9190000000000007E-3</v>
      </c>
      <c r="F192" s="96">
        <v>0.29437828751242501</v>
      </c>
      <c r="G192" s="77">
        <v>1317.64</v>
      </c>
      <c r="H192" s="77">
        <v>7.78</v>
      </c>
    </row>
    <row r="193" spans="1:8" x14ac:dyDescent="0.35">
      <c r="A193" t="s">
        <v>194</v>
      </c>
      <c r="B193" s="43">
        <v>4.0783300000000002</v>
      </c>
      <c r="C193" s="43">
        <v>0.15682099999999999</v>
      </c>
      <c r="D193" s="43">
        <v>0.78320500000000004</v>
      </c>
      <c r="E193" s="43">
        <v>1.0052999999999999E-2</v>
      </c>
      <c r="F193" s="96">
        <v>0.63265595291215504</v>
      </c>
      <c r="G193" s="77">
        <v>1319.38</v>
      </c>
      <c r="H193" s="77">
        <v>7.06</v>
      </c>
    </row>
    <row r="194" spans="1:8" x14ac:dyDescent="0.35">
      <c r="A194" t="s">
        <v>194</v>
      </c>
      <c r="B194" s="43">
        <v>3.2849889999999999</v>
      </c>
      <c r="C194" s="43">
        <v>0.116398</v>
      </c>
      <c r="D194" s="43">
        <v>0.76775599999999999</v>
      </c>
      <c r="E194" s="43">
        <v>8.2089999999999993E-3</v>
      </c>
      <c r="F194" s="96">
        <v>0.47472189708471202</v>
      </c>
      <c r="G194" s="77">
        <v>1318.96</v>
      </c>
      <c r="H194" s="77">
        <v>6.15</v>
      </c>
    </row>
    <row r="195" spans="1:8" x14ac:dyDescent="0.35">
      <c r="A195" t="s">
        <v>194</v>
      </c>
      <c r="B195" s="43">
        <v>4.0564850000000003</v>
      </c>
      <c r="C195" s="43">
        <v>0.21517800000000001</v>
      </c>
      <c r="D195" s="43">
        <v>0.778416</v>
      </c>
      <c r="E195" s="43">
        <v>1.0775E-2</v>
      </c>
      <c r="F195" s="96">
        <v>0.42913567381687001</v>
      </c>
      <c r="G195" s="77">
        <v>1311.71</v>
      </c>
      <c r="H195" s="77">
        <v>8.32</v>
      </c>
    </row>
    <row r="196" spans="1:8" x14ac:dyDescent="0.35">
      <c r="A196" t="s">
        <v>194</v>
      </c>
      <c r="B196" s="43">
        <v>3.0504039999999999</v>
      </c>
      <c r="C196" s="43">
        <v>0.102683</v>
      </c>
      <c r="D196" s="43">
        <v>0.76699200000000001</v>
      </c>
      <c r="E196" s="43">
        <v>9.1120000000000003E-3</v>
      </c>
      <c r="F196" s="96">
        <v>0.44259270795630701</v>
      </c>
      <c r="G196" s="77">
        <v>1324.73</v>
      </c>
      <c r="H196" s="77">
        <v>7.13</v>
      </c>
    </row>
    <row r="197" spans="1:8" x14ac:dyDescent="0.35">
      <c r="A197" t="s">
        <v>194</v>
      </c>
      <c r="B197" s="43">
        <v>3.8134009999999998</v>
      </c>
      <c r="C197" s="43">
        <v>0.17261499999999999</v>
      </c>
      <c r="D197" s="43">
        <v>0.77273700000000001</v>
      </c>
      <c r="E197" s="43">
        <v>1.0470999999999999E-2</v>
      </c>
      <c r="F197" s="96">
        <v>0.35786392857964999</v>
      </c>
      <c r="G197" s="77">
        <v>1310.86</v>
      </c>
      <c r="H197" s="77">
        <v>7.85</v>
      </c>
    </row>
    <row r="198" spans="1:8" x14ac:dyDescent="0.35">
      <c r="A198" t="s">
        <v>194</v>
      </c>
      <c r="B198" s="43">
        <v>5.0135949999999996</v>
      </c>
      <c r="C198" s="43">
        <v>0.16530600000000001</v>
      </c>
      <c r="D198" s="43">
        <v>0.79974699999999999</v>
      </c>
      <c r="E198" s="43">
        <v>1.0109E-2</v>
      </c>
      <c r="F198" s="96">
        <v>0.34943369917207301</v>
      </c>
      <c r="G198" s="77">
        <v>1318.7</v>
      </c>
      <c r="H198" s="77">
        <v>7.66</v>
      </c>
    </row>
    <row r="199" spans="1:8" x14ac:dyDescent="0.35">
      <c r="A199" t="s">
        <v>194</v>
      </c>
      <c r="B199" s="43">
        <v>4.0670149999999996</v>
      </c>
      <c r="C199" s="43">
        <v>0.117017</v>
      </c>
      <c r="D199" s="43">
        <v>0.77665399999999996</v>
      </c>
      <c r="E199" s="43">
        <v>9.1240000000000002E-3</v>
      </c>
      <c r="F199" s="96">
        <v>0.40437018604827502</v>
      </c>
      <c r="G199" s="77">
        <v>1309.7</v>
      </c>
      <c r="H199" s="77">
        <v>6.98</v>
      </c>
    </row>
    <row r="200" spans="1:8" x14ac:dyDescent="0.35">
      <c r="A200" t="s">
        <v>194</v>
      </c>
      <c r="B200" s="43">
        <v>6.1906509999999999</v>
      </c>
      <c r="C200" s="43">
        <v>0.204343</v>
      </c>
      <c r="D200" s="43">
        <v>0.82139200000000001</v>
      </c>
      <c r="E200" s="43">
        <v>1.1702000000000001E-2</v>
      </c>
      <c r="F200" s="96">
        <v>0.42411121814735803</v>
      </c>
      <c r="G200" s="77">
        <v>1317.29</v>
      </c>
      <c r="H200" s="77">
        <v>8.6999999999999993</v>
      </c>
    </row>
    <row r="201" spans="1:8" x14ac:dyDescent="0.35">
      <c r="A201" t="s">
        <v>194</v>
      </c>
      <c r="B201" s="43">
        <v>4.8559279999999996</v>
      </c>
      <c r="C201" s="43">
        <v>0.17411599999999999</v>
      </c>
      <c r="D201" s="43">
        <v>0.80247900000000005</v>
      </c>
      <c r="E201" s="43">
        <v>9.6539999999999994E-3</v>
      </c>
      <c r="F201" s="96">
        <v>4.8024538087156003E-2</v>
      </c>
      <c r="G201" s="77">
        <v>1326.79</v>
      </c>
      <c r="H201" s="77">
        <v>8.5</v>
      </c>
    </row>
    <row r="202" spans="1:8" x14ac:dyDescent="0.35">
      <c r="A202" t="s">
        <v>194</v>
      </c>
      <c r="B202" s="43">
        <v>3.7294429999999998</v>
      </c>
      <c r="C202" s="43">
        <v>0.121157</v>
      </c>
      <c r="D202" s="43">
        <v>0.779084</v>
      </c>
      <c r="E202" s="43">
        <v>1.039E-2</v>
      </c>
      <c r="F202" s="96">
        <v>0.30639902433187</v>
      </c>
      <c r="G202" s="77">
        <v>1323.57</v>
      </c>
      <c r="H202" s="77">
        <v>8.0399999999999991</v>
      </c>
    </row>
    <row r="203" spans="1:8" x14ac:dyDescent="0.35">
      <c r="A203" t="s">
        <v>194</v>
      </c>
      <c r="B203" s="43">
        <v>4.7310980000000002</v>
      </c>
      <c r="C203" s="43">
        <v>0.15895599999999999</v>
      </c>
      <c r="D203" s="43">
        <v>0.79386400000000001</v>
      </c>
      <c r="E203" s="43">
        <v>1.1367E-2</v>
      </c>
      <c r="F203" s="96">
        <v>0.27797878046248597</v>
      </c>
      <c r="G203" s="77">
        <v>1317.49</v>
      </c>
      <c r="H203" s="77">
        <v>8.69</v>
      </c>
    </row>
    <row r="204" spans="1:8" x14ac:dyDescent="0.35">
      <c r="A204" t="s">
        <v>194</v>
      </c>
      <c r="B204" s="43">
        <v>4.2672119999999998</v>
      </c>
      <c r="C204" s="43">
        <v>0.13489399999999999</v>
      </c>
      <c r="D204" s="43">
        <v>0.78715199999999996</v>
      </c>
      <c r="E204" s="43">
        <v>9.7940000000000006E-3</v>
      </c>
      <c r="F204" s="96">
        <v>0.34264773079511801</v>
      </c>
      <c r="G204" s="77">
        <v>1320.18</v>
      </c>
      <c r="H204" s="77">
        <v>7.84</v>
      </c>
    </row>
    <row r="205" spans="1:8" x14ac:dyDescent="0.35">
      <c r="A205" t="s">
        <v>194</v>
      </c>
      <c r="B205" s="43">
        <v>5.0992139999999999</v>
      </c>
      <c r="C205" s="43">
        <v>0.20775199999999999</v>
      </c>
      <c r="D205" s="43">
        <v>0.79721500000000001</v>
      </c>
      <c r="E205" s="43">
        <v>1.1140000000000001E-2</v>
      </c>
      <c r="F205" s="96">
        <v>0.37563227899146101</v>
      </c>
      <c r="G205" s="77">
        <v>1311.23</v>
      </c>
      <c r="H205" s="77">
        <v>8.31</v>
      </c>
    </row>
    <row r="206" spans="1:8" x14ac:dyDescent="0.35">
      <c r="A206" t="s">
        <v>194</v>
      </c>
      <c r="B206" s="43">
        <v>4.55558</v>
      </c>
      <c r="C206" s="43">
        <v>0.22514899999999999</v>
      </c>
      <c r="D206" s="43">
        <v>0.786215</v>
      </c>
      <c r="E206" s="43">
        <v>1.018E-2</v>
      </c>
      <c r="F206" s="96">
        <v>0.509267962996652</v>
      </c>
      <c r="G206" s="77">
        <v>1309.6500000000001</v>
      </c>
      <c r="H206" s="77">
        <v>7.15</v>
      </c>
    </row>
    <row r="207" spans="1:8" x14ac:dyDescent="0.35">
      <c r="A207" t="s">
        <v>194</v>
      </c>
      <c r="B207" s="43">
        <v>4.9599070000000003</v>
      </c>
      <c r="C207" s="43">
        <v>0.15199799999999999</v>
      </c>
      <c r="D207" s="43">
        <v>0.79700099999999996</v>
      </c>
      <c r="E207" s="43">
        <v>1.0085E-2</v>
      </c>
      <c r="F207" s="96">
        <v>0.45674120164453202</v>
      </c>
      <c r="G207" s="77">
        <v>1315.43</v>
      </c>
      <c r="H207" s="77">
        <v>7.41</v>
      </c>
    </row>
    <row r="208" spans="1:8" x14ac:dyDescent="0.35">
      <c r="A208" t="s">
        <v>194</v>
      </c>
      <c r="B208" s="43">
        <v>4.5047459999999999</v>
      </c>
      <c r="C208" s="43">
        <v>0.198495</v>
      </c>
      <c r="D208" s="43">
        <v>0.79283800000000004</v>
      </c>
      <c r="E208" s="43">
        <v>1.1413E-2</v>
      </c>
      <c r="F208" s="96">
        <v>0.330769702762997</v>
      </c>
      <c r="G208" s="77">
        <v>1322.77</v>
      </c>
      <c r="H208" s="77">
        <v>8.58</v>
      </c>
    </row>
    <row r="209" spans="1:8" x14ac:dyDescent="0.35">
      <c r="A209" t="s">
        <v>194</v>
      </c>
      <c r="B209" s="43">
        <v>5.572381</v>
      </c>
      <c r="C209" s="43">
        <v>0.18731100000000001</v>
      </c>
      <c r="D209" s="43">
        <v>0.81051300000000004</v>
      </c>
      <c r="E209" s="43">
        <v>1.2315E-2</v>
      </c>
      <c r="F209" s="96">
        <v>0.32901953988392002</v>
      </c>
      <c r="G209" s="77">
        <v>1319.7</v>
      </c>
      <c r="H209" s="77">
        <v>9.14</v>
      </c>
    </row>
    <row r="210" spans="1:8" x14ac:dyDescent="0.35">
      <c r="A210" t="s">
        <v>194</v>
      </c>
      <c r="B210" s="43">
        <v>5.0819879999999999</v>
      </c>
      <c r="C210" s="43">
        <v>0.15723699999999999</v>
      </c>
      <c r="D210" s="43">
        <v>0.79459999999999997</v>
      </c>
      <c r="E210" s="43">
        <v>1.1328E-2</v>
      </c>
      <c r="F210" s="96">
        <v>4.0618481603567E-2</v>
      </c>
      <c r="G210" s="77">
        <v>1308.48</v>
      </c>
      <c r="H210" s="77">
        <v>9.18</v>
      </c>
    </row>
    <row r="211" spans="1:8" x14ac:dyDescent="0.35">
      <c r="A211" t="s">
        <v>194</v>
      </c>
      <c r="B211" s="43">
        <v>6.1680999999999999</v>
      </c>
      <c r="C211" s="43">
        <v>0.17555499999999999</v>
      </c>
      <c r="D211" s="43">
        <v>0.82260999999999995</v>
      </c>
      <c r="E211" s="43">
        <v>1.0730999999999999E-2</v>
      </c>
      <c r="F211" s="96">
        <v>0.59787251441786504</v>
      </c>
      <c r="G211" s="77">
        <v>1321.15</v>
      </c>
      <c r="H211" s="77">
        <v>7.49</v>
      </c>
    </row>
    <row r="212" spans="1:8" x14ac:dyDescent="0.35">
      <c r="A212" t="s">
        <v>194</v>
      </c>
      <c r="B212" s="43">
        <v>4.7751270000000003</v>
      </c>
      <c r="C212" s="43">
        <v>0.18602299999999999</v>
      </c>
      <c r="D212" s="43">
        <v>0.79564400000000002</v>
      </c>
      <c r="E212" s="43">
        <v>9.0539999999999995E-3</v>
      </c>
      <c r="F212" s="96">
        <v>0.43681700196004802</v>
      </c>
      <c r="G212" s="77">
        <v>1319.43</v>
      </c>
      <c r="H212" s="77">
        <v>6.66</v>
      </c>
    </row>
    <row r="213" spans="1:8" x14ac:dyDescent="0.35">
      <c r="A213" t="s">
        <v>194</v>
      </c>
      <c r="B213" s="43">
        <v>4.8509830000000003</v>
      </c>
      <c r="C213" s="43">
        <v>0.13000600000000001</v>
      </c>
      <c r="D213" s="43">
        <v>0.80285300000000004</v>
      </c>
      <c r="E213" s="43">
        <v>9.0039999999999999E-3</v>
      </c>
      <c r="F213" s="96">
        <v>0.47896639040134098</v>
      </c>
      <c r="G213" s="77">
        <v>1328.59</v>
      </c>
      <c r="H213" s="77">
        <v>6.66</v>
      </c>
    </row>
    <row r="214" spans="1:8" x14ac:dyDescent="0.35">
      <c r="A214" t="s">
        <v>194</v>
      </c>
      <c r="B214" s="43">
        <v>3.7787229999999998</v>
      </c>
      <c r="C214" s="43">
        <v>0.15087800000000001</v>
      </c>
      <c r="D214" s="43">
        <v>0.77504499999999998</v>
      </c>
      <c r="E214" s="43">
        <v>1.3108E-2</v>
      </c>
      <c r="F214" s="96">
        <v>0.29317038311665899</v>
      </c>
      <c r="G214" s="77">
        <v>1315.28</v>
      </c>
      <c r="H214" s="77">
        <v>10.48</v>
      </c>
    </row>
    <row r="215" spans="1:8" x14ac:dyDescent="0.35">
      <c r="A215" t="s">
        <v>194</v>
      </c>
      <c r="B215" s="43">
        <v>4.0541650000000002</v>
      </c>
      <c r="C215" s="43">
        <v>0.17141200000000001</v>
      </c>
      <c r="D215" s="43">
        <v>0.786991</v>
      </c>
      <c r="E215" s="43">
        <v>1.1263E-2</v>
      </c>
      <c r="F215" s="96">
        <v>0.232398096692014</v>
      </c>
      <c r="G215" s="77">
        <v>1326.8</v>
      </c>
      <c r="H215" s="77">
        <v>8.9499999999999993</v>
      </c>
    </row>
    <row r="216" spans="1:8" x14ac:dyDescent="0.35">
      <c r="A216" t="s">
        <v>194</v>
      </c>
      <c r="B216" s="43">
        <v>4.8344719999999999</v>
      </c>
      <c r="C216" s="43">
        <v>0.26744200000000001</v>
      </c>
      <c r="D216" s="43">
        <v>0.79389200000000004</v>
      </c>
      <c r="E216" s="43">
        <v>1.3471E-2</v>
      </c>
      <c r="F216" s="96">
        <v>0.48814478733743499</v>
      </c>
      <c r="G216" s="77">
        <v>1314.35</v>
      </c>
      <c r="H216" s="77">
        <v>9.3800000000000008</v>
      </c>
    </row>
    <row r="217" spans="1:8" x14ac:dyDescent="0.35">
      <c r="A217" t="s">
        <v>194</v>
      </c>
      <c r="B217" s="43">
        <v>2.401678</v>
      </c>
      <c r="C217" s="43">
        <v>0.10994</v>
      </c>
      <c r="D217" s="43">
        <v>0.75341400000000003</v>
      </c>
      <c r="E217" s="43">
        <v>8.286E-3</v>
      </c>
      <c r="F217" s="96">
        <v>3.8381835279331998E-2</v>
      </c>
      <c r="G217" s="77">
        <v>1321.43</v>
      </c>
      <c r="H217" s="77">
        <v>7.11</v>
      </c>
    </row>
    <row r="218" spans="1:8" x14ac:dyDescent="0.35">
      <c r="A218" t="s">
        <v>194</v>
      </c>
      <c r="B218" s="43">
        <v>4.0303399999999998</v>
      </c>
      <c r="C218" s="43">
        <v>0.13303599999999999</v>
      </c>
      <c r="D218" s="43">
        <v>0.784439</v>
      </c>
      <c r="E218" s="43">
        <v>9.5270000000000007E-3</v>
      </c>
      <c r="F218" s="96">
        <v>0.47814959500886101</v>
      </c>
      <c r="G218" s="77">
        <v>1322.54</v>
      </c>
      <c r="H218" s="77">
        <v>7.59</v>
      </c>
    </row>
    <row r="219" spans="1:8" x14ac:dyDescent="0.35">
      <c r="A219" t="s">
        <v>194</v>
      </c>
      <c r="B219" s="43">
        <v>3.275884</v>
      </c>
      <c r="C219" s="43">
        <v>0.18446599999999999</v>
      </c>
      <c r="D219" s="43">
        <v>0.76761999999999997</v>
      </c>
      <c r="E219" s="43">
        <v>9.8250000000000004E-3</v>
      </c>
      <c r="F219" s="96">
        <v>0.51212551292548503</v>
      </c>
      <c r="G219" s="77">
        <v>1319.24</v>
      </c>
      <c r="H219" s="77">
        <v>7.45</v>
      </c>
    </row>
    <row r="220" spans="1:8" x14ac:dyDescent="0.35">
      <c r="A220" t="s">
        <v>194</v>
      </c>
      <c r="B220" s="43">
        <v>4.4216600000000001</v>
      </c>
      <c r="C220" s="43">
        <v>0.18026</v>
      </c>
      <c r="D220" s="43">
        <v>0.78527899999999995</v>
      </c>
      <c r="E220" s="43">
        <v>1.1061E-2</v>
      </c>
      <c r="F220" s="96">
        <v>0.385420246456182</v>
      </c>
      <c r="G220" s="77">
        <v>1312.09</v>
      </c>
      <c r="H220" s="77">
        <v>8.44</v>
      </c>
    </row>
    <row r="221" spans="1:8" x14ac:dyDescent="0.35">
      <c r="A221" t="s">
        <v>194</v>
      </c>
      <c r="B221" s="43">
        <v>7.4598709999999997</v>
      </c>
      <c r="C221" s="43">
        <v>0.30971500000000002</v>
      </c>
      <c r="D221" s="43">
        <v>0.84228199999999998</v>
      </c>
      <c r="E221" s="43">
        <v>1.2952E-2</v>
      </c>
      <c r="F221" s="96">
        <v>0.36907596610627402</v>
      </c>
      <c r="G221" s="77">
        <v>1313.31</v>
      </c>
      <c r="H221" s="77">
        <v>9.3699999999999992</v>
      </c>
    </row>
    <row r="222" spans="1:8" x14ac:dyDescent="0.35">
      <c r="A222" t="s">
        <v>194</v>
      </c>
      <c r="B222" s="43">
        <v>4.280761</v>
      </c>
      <c r="C222" s="43">
        <v>0.22386200000000001</v>
      </c>
      <c r="D222" s="43">
        <v>0.78568199999999999</v>
      </c>
      <c r="E222" s="43">
        <v>8.4609999999999998E-3</v>
      </c>
      <c r="F222" s="96">
        <v>0.64893086056319804</v>
      </c>
      <c r="G222" s="77">
        <v>1318.08</v>
      </c>
      <c r="H222" s="77">
        <v>5.13</v>
      </c>
    </row>
    <row r="223" spans="1:8" x14ac:dyDescent="0.35">
      <c r="A223" t="s">
        <v>194</v>
      </c>
      <c r="B223" s="43">
        <v>4.5721800000000004</v>
      </c>
      <c r="C223" s="43">
        <v>0.18689</v>
      </c>
      <c r="D223" s="43">
        <v>0.79189399999999999</v>
      </c>
      <c r="E223" s="43">
        <v>1.0404E-2</v>
      </c>
      <c r="F223" s="96">
        <v>0.29689099569423799</v>
      </c>
      <c r="G223" s="77">
        <v>1319.06</v>
      </c>
      <c r="H223" s="77">
        <v>7.89</v>
      </c>
    </row>
    <row r="224" spans="1:8" x14ac:dyDescent="0.35">
      <c r="A224" t="s">
        <v>194</v>
      </c>
      <c r="B224" s="43">
        <v>5.4744849999999996</v>
      </c>
      <c r="C224" s="43">
        <v>0.22104099999999999</v>
      </c>
      <c r="D224" s="43">
        <v>0.80739799999999995</v>
      </c>
      <c r="E224" s="43">
        <v>1.1273999999999999E-2</v>
      </c>
      <c r="F224" s="96">
        <v>0.27049531225248602</v>
      </c>
      <c r="G224" s="77">
        <v>1316.19</v>
      </c>
      <c r="H224" s="77">
        <v>8.61</v>
      </c>
    </row>
    <row r="225" spans="1:8" x14ac:dyDescent="0.35">
      <c r="A225" t="s">
        <v>194</v>
      </c>
      <c r="B225" s="43">
        <v>6.507479</v>
      </c>
      <c r="C225" s="43">
        <v>0.23572199999999999</v>
      </c>
      <c r="D225" s="43">
        <v>0.831874</v>
      </c>
      <c r="E225" s="43">
        <v>1.1934999999999999E-2</v>
      </c>
      <c r="F225" s="96">
        <v>0.23790972243686201</v>
      </c>
      <c r="G225" s="77">
        <v>1325.39</v>
      </c>
      <c r="H225" s="77">
        <v>9.2799999999999994</v>
      </c>
    </row>
    <row r="226" spans="1:8" x14ac:dyDescent="0.35">
      <c r="A226" t="s">
        <v>194</v>
      </c>
      <c r="B226" s="43">
        <v>5.1808189999999996</v>
      </c>
      <c r="C226" s="43">
        <v>0.230161</v>
      </c>
      <c r="D226" s="43">
        <v>0.80015899999999995</v>
      </c>
      <c r="E226" s="43">
        <v>1.2364E-2</v>
      </c>
      <c r="F226" s="96">
        <v>0.29647392233883002</v>
      </c>
      <c r="G226" s="77">
        <v>1313.65</v>
      </c>
      <c r="H226" s="77">
        <v>9.34</v>
      </c>
    </row>
    <row r="227" spans="1:8" x14ac:dyDescent="0.35">
      <c r="A227" t="s">
        <v>194</v>
      </c>
      <c r="B227" s="43">
        <v>6.3858119999999996</v>
      </c>
      <c r="C227" s="43">
        <v>0.30290099999999998</v>
      </c>
      <c r="D227" s="43">
        <v>0.83111299999999999</v>
      </c>
      <c r="E227" s="43">
        <v>1.2640999999999999E-2</v>
      </c>
      <c r="F227" s="96">
        <v>0.43607174486237699</v>
      </c>
      <c r="G227" s="77">
        <v>1327.38</v>
      </c>
      <c r="H227" s="77">
        <v>9.26</v>
      </c>
    </row>
    <row r="228" spans="1:8" x14ac:dyDescent="0.35">
      <c r="A228" t="s">
        <v>195</v>
      </c>
      <c r="B228" s="43">
        <v>11.0379071737575</v>
      </c>
      <c r="C228" s="43">
        <v>0.55863843548960401</v>
      </c>
      <c r="D228" s="43">
        <v>0.92419392034949199</v>
      </c>
      <c r="E228" s="43">
        <v>1.3156130063557E-2</v>
      </c>
      <c r="F228" s="96">
        <v>0.70272467622975299</v>
      </c>
      <c r="G228" s="77">
        <v>1345.21</v>
      </c>
      <c r="H228" s="77">
        <v>6.75</v>
      </c>
    </row>
    <row r="229" spans="1:8" x14ac:dyDescent="0.35">
      <c r="A229" t="s">
        <v>195</v>
      </c>
      <c r="B229" s="43">
        <v>10.6216164018287</v>
      </c>
      <c r="C229" s="43">
        <v>0.45490972001285401</v>
      </c>
      <c r="D229" s="43">
        <v>0.90697100733416303</v>
      </c>
      <c r="E229" s="43">
        <v>1.2319433756883E-2</v>
      </c>
      <c r="F229" s="96">
        <v>0.56437292261101801</v>
      </c>
      <c r="G229" s="77">
        <v>1331.96</v>
      </c>
      <c r="H229" s="77">
        <v>7.32</v>
      </c>
    </row>
    <row r="230" spans="1:8" x14ac:dyDescent="0.35">
      <c r="A230" t="s">
        <v>195</v>
      </c>
      <c r="B230" s="43">
        <v>10.508648944363699</v>
      </c>
      <c r="C230" s="43">
        <v>0.49051986419063398</v>
      </c>
      <c r="D230" s="43">
        <v>0.91154061402796904</v>
      </c>
      <c r="E230" s="43">
        <v>1.2894017498247E-2</v>
      </c>
      <c r="F230" s="96">
        <v>0.59401092141311096</v>
      </c>
      <c r="G230" s="77">
        <v>1342.34</v>
      </c>
      <c r="H230" s="77">
        <v>7.71</v>
      </c>
    </row>
    <row r="231" spans="1:8" x14ac:dyDescent="0.35">
      <c r="A231" t="s">
        <v>195</v>
      </c>
      <c r="B231" s="43">
        <v>11.3355028568403</v>
      </c>
      <c r="C231" s="43">
        <v>0.52335961951295196</v>
      </c>
      <c r="D231" s="43">
        <v>0.91036188157487097</v>
      </c>
      <c r="E231" s="43">
        <v>1.4470486497081001E-2</v>
      </c>
      <c r="F231" s="96">
        <v>0.656878480332724</v>
      </c>
      <c r="G231" s="77">
        <v>1317.03</v>
      </c>
      <c r="H231" s="77">
        <v>7.58</v>
      </c>
    </row>
    <row r="232" spans="1:8" x14ac:dyDescent="0.35">
      <c r="A232" t="s">
        <v>195</v>
      </c>
      <c r="B232" s="43">
        <v>11.4404173859857</v>
      </c>
      <c r="C232" s="43">
        <v>0.51201503950684302</v>
      </c>
      <c r="D232" s="43">
        <v>0.92894026329769097</v>
      </c>
      <c r="E232" s="43">
        <v>1.5110507168175E-2</v>
      </c>
      <c r="F232" s="96">
        <v>0.63781114891008495</v>
      </c>
      <c r="G232" s="77">
        <v>1341.45</v>
      </c>
      <c r="H232" s="77">
        <v>8.26</v>
      </c>
    </row>
    <row r="233" spans="1:8" x14ac:dyDescent="0.35">
      <c r="A233" t="s">
        <v>195</v>
      </c>
      <c r="B233" s="43">
        <v>12.3594507387226</v>
      </c>
      <c r="C233" s="43">
        <v>0.45713331833721799</v>
      </c>
      <c r="D233" s="43">
        <v>0.93847895124233205</v>
      </c>
      <c r="E233" s="43">
        <v>1.3798434208234E-2</v>
      </c>
      <c r="F233" s="96">
        <v>0.136659584698822</v>
      </c>
      <c r="G233" s="77">
        <v>1329.67</v>
      </c>
      <c r="H233" s="77">
        <v>10.8</v>
      </c>
    </row>
    <row r="234" spans="1:8" x14ac:dyDescent="0.35">
      <c r="A234" t="s">
        <v>195</v>
      </c>
      <c r="B234" s="43">
        <v>12.5432181996014</v>
      </c>
      <c r="C234" s="43">
        <v>0.44476641161247799</v>
      </c>
      <c r="D234" s="43">
        <v>0.95362535508862101</v>
      </c>
      <c r="E234" s="43">
        <v>1.2860565269163999E-2</v>
      </c>
      <c r="F234" s="96">
        <v>0.61239675629378998</v>
      </c>
      <c r="G234" s="77">
        <v>1347.23</v>
      </c>
      <c r="H234" s="77">
        <v>7.2</v>
      </c>
    </row>
    <row r="235" spans="1:8" x14ac:dyDescent="0.35">
      <c r="A235" t="s">
        <v>195</v>
      </c>
      <c r="B235" s="43">
        <v>11.533916962136701</v>
      </c>
      <c r="C235" s="43">
        <v>0.47377171742176699</v>
      </c>
      <c r="D235" s="43">
        <v>0.92983830372347398</v>
      </c>
      <c r="E235" s="43">
        <v>1.284526915044E-2</v>
      </c>
      <c r="F235" s="96">
        <v>0.61797171950125296</v>
      </c>
      <c r="G235" s="77">
        <v>1340.34</v>
      </c>
      <c r="H235" s="77">
        <v>7.33</v>
      </c>
    </row>
    <row r="236" spans="1:8" x14ac:dyDescent="0.35">
      <c r="A236" t="s">
        <v>195</v>
      </c>
      <c r="B236" s="43">
        <v>11.5928500195106</v>
      </c>
      <c r="C236" s="43">
        <v>0.48480397249317803</v>
      </c>
      <c r="D236" s="43">
        <v>0.92242059382666797</v>
      </c>
      <c r="E236" s="43">
        <v>1.2729719425337E-2</v>
      </c>
      <c r="F236" s="96">
        <v>0.66090601131884097</v>
      </c>
      <c r="G236" s="77">
        <v>1327.34</v>
      </c>
      <c r="H236" s="77">
        <v>6.97</v>
      </c>
    </row>
    <row r="237" spans="1:8" x14ac:dyDescent="0.35">
      <c r="A237" t="s">
        <v>195</v>
      </c>
      <c r="B237" s="43">
        <v>11.4019495132322</v>
      </c>
      <c r="C237" s="43">
        <v>0.47426285044639499</v>
      </c>
      <c r="D237" s="43">
        <v>0.91617577955320195</v>
      </c>
      <c r="E237" s="43">
        <v>1.3830051202654001E-2</v>
      </c>
      <c r="F237" s="96">
        <v>0.60456395673344698</v>
      </c>
      <c r="G237" s="77">
        <v>1323.86</v>
      </c>
      <c r="H237" s="77">
        <v>7.99</v>
      </c>
    </row>
    <row r="238" spans="1:8" x14ac:dyDescent="0.35">
      <c r="A238" t="s">
        <v>195</v>
      </c>
      <c r="B238" s="43">
        <v>11.1333896227874</v>
      </c>
      <c r="C238" s="43">
        <v>0.58805035307345699</v>
      </c>
      <c r="D238" s="43">
        <v>0.92163924771249905</v>
      </c>
      <c r="E238" s="43">
        <v>1.5355265388239E-2</v>
      </c>
      <c r="F238" s="96">
        <v>0.67830017630328299</v>
      </c>
      <c r="G238" s="77">
        <v>1339.73</v>
      </c>
      <c r="H238" s="77">
        <v>7.96</v>
      </c>
    </row>
    <row r="239" spans="1:8" x14ac:dyDescent="0.35">
      <c r="A239" t="s">
        <v>195</v>
      </c>
      <c r="B239" s="43">
        <v>11.723405240100799</v>
      </c>
      <c r="C239" s="43">
        <v>0.49131250136447102</v>
      </c>
      <c r="D239" s="43">
        <v>0.91521470877055899</v>
      </c>
      <c r="E239" s="43">
        <v>1.4329526643020001E-2</v>
      </c>
      <c r="F239" s="96">
        <v>0.44952818227751001</v>
      </c>
      <c r="G239" s="77">
        <v>1313.91</v>
      </c>
      <c r="H239" s="77">
        <v>9.1199999999999992</v>
      </c>
    </row>
    <row r="240" spans="1:8" x14ac:dyDescent="0.35">
      <c r="A240" t="s">
        <v>195</v>
      </c>
      <c r="B240" s="43">
        <v>5.8896413395026199</v>
      </c>
      <c r="C240" s="43">
        <v>0.455438269708626</v>
      </c>
      <c r="D240" s="43">
        <v>0.82517590946812502</v>
      </c>
      <c r="E240" s="43">
        <v>1.3636186222718E-2</v>
      </c>
      <c r="F240" s="96">
        <v>0.56044760831884399</v>
      </c>
      <c r="G240" s="77">
        <v>1343.07</v>
      </c>
      <c r="H240" s="77">
        <v>9.3699999999999992</v>
      </c>
    </row>
    <row r="241" spans="1:8" x14ac:dyDescent="0.35">
      <c r="A241" t="s">
        <v>195</v>
      </c>
      <c r="B241" s="43">
        <v>8.9047859185288303</v>
      </c>
      <c r="C241" s="43">
        <v>0.599537118122482</v>
      </c>
      <c r="D241" s="43">
        <v>0.87377765685793296</v>
      </c>
      <c r="E241" s="43">
        <v>1.6459608898280999E-2</v>
      </c>
      <c r="F241" s="96">
        <v>0.78066814111743399</v>
      </c>
      <c r="G241" s="77">
        <v>1330.83</v>
      </c>
      <c r="H241" s="77">
        <v>7.6</v>
      </c>
    </row>
    <row r="242" spans="1:8" x14ac:dyDescent="0.35">
      <c r="A242" t="s">
        <v>195</v>
      </c>
      <c r="B242" s="43">
        <v>9.5092524460592909</v>
      </c>
      <c r="C242" s="43">
        <v>0.54239628809342399</v>
      </c>
      <c r="D242" s="43">
        <v>0.89346245316211803</v>
      </c>
      <c r="E242" s="43">
        <v>1.5155833612184999E-2</v>
      </c>
      <c r="F242" s="96">
        <v>0.73159595953054102</v>
      </c>
      <c r="G242" s="77">
        <v>1342.24</v>
      </c>
      <c r="H242" s="77">
        <v>7.63</v>
      </c>
    </row>
    <row r="243" spans="1:8" x14ac:dyDescent="0.35">
      <c r="A243" t="s">
        <v>195</v>
      </c>
      <c r="B243" s="43">
        <v>6.8787213848160098</v>
      </c>
      <c r="C243" s="43">
        <v>0.35557648445980899</v>
      </c>
      <c r="D243" s="43">
        <v>0.84431270284829996</v>
      </c>
      <c r="E243" s="43">
        <v>1.0691719999067E-2</v>
      </c>
      <c r="F243" s="96">
        <v>0.65346283165756303</v>
      </c>
      <c r="G243" s="77">
        <v>1343.48</v>
      </c>
      <c r="H243" s="77">
        <v>6.57</v>
      </c>
    </row>
    <row r="244" spans="1:8" x14ac:dyDescent="0.35">
      <c r="A244" t="s">
        <v>195</v>
      </c>
      <c r="B244" s="43">
        <v>11.999877494186901</v>
      </c>
      <c r="C244" s="43">
        <v>0.54754947017016398</v>
      </c>
      <c r="D244" s="43">
        <v>0.93806102552903903</v>
      </c>
      <c r="E244" s="43">
        <v>1.4486303228857999E-2</v>
      </c>
      <c r="F244" s="96">
        <v>0.67560938478111998</v>
      </c>
      <c r="G244" s="77">
        <v>1339.19</v>
      </c>
      <c r="H244" s="77">
        <v>7.33</v>
      </c>
    </row>
    <row r="245" spans="1:8" x14ac:dyDescent="0.35">
      <c r="A245" t="s">
        <v>195</v>
      </c>
      <c r="B245" s="43">
        <v>10.0999888113025</v>
      </c>
      <c r="C245" s="43">
        <v>0.52538243707433396</v>
      </c>
      <c r="D245" s="43">
        <v>0.90493224626759705</v>
      </c>
      <c r="E245" s="43">
        <v>1.2820777812524E-2</v>
      </c>
      <c r="F245" s="96">
        <v>0.67033680439821497</v>
      </c>
      <c r="G245" s="77">
        <v>1343.44</v>
      </c>
      <c r="H245" s="77">
        <v>7.15</v>
      </c>
    </row>
    <row r="246" spans="1:8" x14ac:dyDescent="0.35">
      <c r="A246" t="s">
        <v>195</v>
      </c>
      <c r="B246" s="43">
        <v>8.0429596477385292</v>
      </c>
      <c r="C246" s="43">
        <v>0.57581100676072805</v>
      </c>
      <c r="D246" s="43">
        <v>0.85425885990806705</v>
      </c>
      <c r="E246" s="43">
        <v>1.5055420962901E-2</v>
      </c>
      <c r="F246" s="96">
        <v>0.83040041743816595</v>
      </c>
      <c r="G246" s="77">
        <v>1324.95</v>
      </c>
      <c r="H246" s="77">
        <v>6.55</v>
      </c>
    </row>
    <row r="247" spans="1:8" x14ac:dyDescent="0.35">
      <c r="A247" t="s">
        <v>195</v>
      </c>
      <c r="B247" s="43">
        <v>12.410737013915501</v>
      </c>
      <c r="C247" s="43">
        <v>0.53511662515687397</v>
      </c>
      <c r="D247" s="43">
        <v>0.94241948434808698</v>
      </c>
      <c r="E247" s="43">
        <v>1.2701613778429001E-2</v>
      </c>
      <c r="F247" s="96">
        <v>0.54577348910367396</v>
      </c>
      <c r="G247" s="77">
        <v>1333.91</v>
      </c>
      <c r="H247" s="77">
        <v>7.92</v>
      </c>
    </row>
    <row r="248" spans="1:8" x14ac:dyDescent="0.35">
      <c r="A248" t="s">
        <v>195</v>
      </c>
      <c r="B248" s="43">
        <v>10.161010289662</v>
      </c>
      <c r="C248" s="43">
        <v>0.558841592327874</v>
      </c>
      <c r="D248" s="43">
        <v>0.89851603488977405</v>
      </c>
      <c r="E248" s="43">
        <v>1.3991786351843E-2</v>
      </c>
      <c r="F248" s="96">
        <v>0.64207069904380998</v>
      </c>
      <c r="G248" s="77">
        <v>1332.93</v>
      </c>
      <c r="H248" s="77">
        <v>7.96</v>
      </c>
    </row>
    <row r="249" spans="1:8" x14ac:dyDescent="0.35">
      <c r="A249" t="s">
        <v>195</v>
      </c>
      <c r="B249" s="43">
        <v>3.4320112764278901</v>
      </c>
      <c r="C249" s="43">
        <v>0.44736668793353102</v>
      </c>
      <c r="D249" s="43">
        <v>0.77556032238601702</v>
      </c>
      <c r="E249" s="43">
        <v>1.6716248409767001E-2</v>
      </c>
      <c r="F249" s="96">
        <v>0.79160698216950298</v>
      </c>
      <c r="G249" s="77">
        <v>1338.9</v>
      </c>
      <c r="H249" s="77">
        <v>9.86</v>
      </c>
    </row>
    <row r="250" spans="1:8" x14ac:dyDescent="0.35">
      <c r="A250" t="s">
        <v>195</v>
      </c>
      <c r="B250" s="43">
        <v>3.6949772698524201</v>
      </c>
      <c r="C250" s="43">
        <v>0.36971919138119302</v>
      </c>
      <c r="D250" s="43">
        <v>0.77354766949698905</v>
      </c>
      <c r="E250" s="43">
        <v>1.8042517415603001E-2</v>
      </c>
      <c r="F250" s="96">
        <v>0.71487799144131303</v>
      </c>
      <c r="G250" s="77">
        <v>1327.06</v>
      </c>
      <c r="H250" s="77">
        <v>11.82</v>
      </c>
    </row>
    <row r="251" spans="1:8" x14ac:dyDescent="0.35">
      <c r="A251" t="s">
        <v>195</v>
      </c>
      <c r="B251" s="43">
        <v>11.8239371517762</v>
      </c>
      <c r="C251" s="43">
        <v>0.53696870975247601</v>
      </c>
      <c r="D251" s="43">
        <v>0.94704181807197896</v>
      </c>
      <c r="E251" s="43">
        <v>1.5692581091901001E-2</v>
      </c>
      <c r="F251" s="96">
        <v>0.40301643530782699</v>
      </c>
      <c r="G251" s="77">
        <v>1356.68</v>
      </c>
      <c r="H251" s="77">
        <v>10.74</v>
      </c>
    </row>
    <row r="252" spans="1:8" x14ac:dyDescent="0.35">
      <c r="A252" t="s">
        <v>195</v>
      </c>
      <c r="B252" s="43">
        <v>10.8584299133264</v>
      </c>
      <c r="C252" s="43">
        <v>0.54088486621605003</v>
      </c>
      <c r="D252" s="43">
        <v>0.91317643132653503</v>
      </c>
      <c r="E252" s="43">
        <v>1.5787962080316999E-2</v>
      </c>
      <c r="F252" s="96">
        <v>0.39690545250620601</v>
      </c>
      <c r="G252" s="77">
        <v>1334.22</v>
      </c>
      <c r="H252" s="77">
        <v>10.99</v>
      </c>
    </row>
    <row r="253" spans="1:8" x14ac:dyDescent="0.35">
      <c r="A253" t="s">
        <v>195</v>
      </c>
      <c r="B253" s="43">
        <v>10.7078478003809</v>
      </c>
      <c r="C253" s="43">
        <v>0.50711838326830605</v>
      </c>
      <c r="D253" s="43">
        <v>0.91008823381821602</v>
      </c>
      <c r="E253" s="43">
        <v>1.4071685618094E-2</v>
      </c>
      <c r="F253" s="96">
        <v>0.58617782763817505</v>
      </c>
      <c r="G253" s="77">
        <v>1333.97</v>
      </c>
      <c r="H253" s="77">
        <v>8.2899999999999991</v>
      </c>
    </row>
    <row r="254" spans="1:8" x14ac:dyDescent="0.35">
      <c r="A254" t="s">
        <v>195</v>
      </c>
      <c r="B254" s="43">
        <v>11.164366159733699</v>
      </c>
      <c r="C254" s="43">
        <v>0.59193828105537505</v>
      </c>
      <c r="D254" s="43">
        <v>0.92770022999213897</v>
      </c>
      <c r="E254" s="43">
        <v>1.3176225620740001E-2</v>
      </c>
      <c r="F254" s="96">
        <v>0.70803819111240796</v>
      </c>
      <c r="G254" s="77">
        <v>1347.52</v>
      </c>
      <c r="H254" s="77">
        <v>6.76</v>
      </c>
    </row>
    <row r="255" spans="1:8" x14ac:dyDescent="0.35">
      <c r="A255" t="s">
        <v>195</v>
      </c>
      <c r="B255" s="43">
        <v>11.578307290585601</v>
      </c>
      <c r="C255" s="43">
        <v>0.54291909172213504</v>
      </c>
      <c r="D255" s="43">
        <v>0.92077021963985906</v>
      </c>
      <c r="E255" s="43">
        <v>1.5326252635633E-2</v>
      </c>
      <c r="F255" s="96">
        <v>0.654778656208576</v>
      </c>
      <c r="G255" s="77">
        <v>1326.31</v>
      </c>
      <c r="H255" s="77">
        <v>8.09</v>
      </c>
    </row>
    <row r="256" spans="1:8" x14ac:dyDescent="0.35">
      <c r="A256" t="s">
        <v>195</v>
      </c>
      <c r="B256" s="43">
        <v>8.8199070536847497</v>
      </c>
      <c r="C256" s="43">
        <v>0.46766938673084801</v>
      </c>
      <c r="D256" s="43">
        <v>0.885896216534936</v>
      </c>
      <c r="E256" s="43">
        <v>1.2648272740268E-2</v>
      </c>
      <c r="F256" s="96">
        <v>0.46627248744212502</v>
      </c>
      <c r="G256" s="77">
        <v>1351.37</v>
      </c>
      <c r="H256" s="77">
        <v>8.9499999999999993</v>
      </c>
    </row>
    <row r="257" spans="1:8" x14ac:dyDescent="0.35">
      <c r="A257" t="s">
        <v>195</v>
      </c>
      <c r="B257" s="43">
        <v>9.2850454107011196</v>
      </c>
      <c r="C257" s="43">
        <v>0.47101999653099802</v>
      </c>
      <c r="D257" s="43">
        <v>0.89158803011412902</v>
      </c>
      <c r="E257" s="43">
        <v>1.1529342735815001E-2</v>
      </c>
      <c r="F257" s="96">
        <v>0.684174442770908</v>
      </c>
      <c r="G257" s="77">
        <v>1347.09</v>
      </c>
      <c r="H257" s="77">
        <v>6.57</v>
      </c>
    </row>
    <row r="258" spans="1:8" x14ac:dyDescent="0.35">
      <c r="A258" t="s">
        <v>195</v>
      </c>
      <c r="B258" s="43">
        <v>10.501130339474701</v>
      </c>
      <c r="C258" s="43">
        <v>0.48140744702390498</v>
      </c>
      <c r="D258" s="43">
        <v>0.91699480845964798</v>
      </c>
      <c r="E258" s="43">
        <v>1.183237668921E-2</v>
      </c>
      <c r="F258" s="96">
        <v>0.44034484289840597</v>
      </c>
      <c r="G258" s="77">
        <v>1349.86</v>
      </c>
      <c r="H258" s="77">
        <v>8.35</v>
      </c>
    </row>
    <row r="259" spans="1:8" x14ac:dyDescent="0.35">
      <c r="A259" t="s">
        <v>195</v>
      </c>
      <c r="B259" s="43">
        <v>10.0583695199745</v>
      </c>
      <c r="C259" s="43">
        <v>0.57345632664147494</v>
      </c>
      <c r="D259" s="43">
        <v>0.89912748438262302</v>
      </c>
      <c r="E259" s="43">
        <v>1.6033080430731001E-2</v>
      </c>
      <c r="F259" s="96">
        <v>0.69402649155306395</v>
      </c>
      <c r="G259" s="77">
        <v>1335.78</v>
      </c>
      <c r="H259" s="77">
        <v>8.48</v>
      </c>
    </row>
    <row r="260" spans="1:8" x14ac:dyDescent="0.35">
      <c r="A260" t="s">
        <v>195</v>
      </c>
      <c r="B260" s="43">
        <v>11.300173207652</v>
      </c>
      <c r="C260" s="43">
        <v>0.55209541664384099</v>
      </c>
      <c r="D260" s="43">
        <v>0.92340822726141603</v>
      </c>
      <c r="E260" s="43">
        <v>1.4277162884199E-2</v>
      </c>
      <c r="F260" s="96">
        <v>0.66754853606035003</v>
      </c>
      <c r="G260" s="77">
        <v>1336.64</v>
      </c>
      <c r="H260" s="77">
        <v>7.52</v>
      </c>
    </row>
    <row r="261" spans="1:8" x14ac:dyDescent="0.35">
      <c r="A261" t="s">
        <v>195</v>
      </c>
      <c r="B261" s="43">
        <v>7.6003138016085297</v>
      </c>
      <c r="C261" s="43">
        <v>0.51623257296110803</v>
      </c>
      <c r="D261" s="43">
        <v>0.85178745234968001</v>
      </c>
      <c r="E261" s="43">
        <v>1.3365099928659E-2</v>
      </c>
      <c r="F261" s="96">
        <v>0.72612677940456205</v>
      </c>
      <c r="G261" s="77">
        <v>1334.7</v>
      </c>
      <c r="H261" s="77">
        <v>6.94</v>
      </c>
    </row>
    <row r="262" spans="1:8" x14ac:dyDescent="0.35">
      <c r="A262" t="s">
        <v>195</v>
      </c>
      <c r="B262" s="43">
        <v>9.0359527922620497</v>
      </c>
      <c r="C262" s="43">
        <v>0.44138723097052202</v>
      </c>
      <c r="D262" s="43">
        <v>0.88280867602444602</v>
      </c>
      <c r="E262" s="43">
        <v>1.2238241646430999E-2</v>
      </c>
      <c r="F262" s="96">
        <v>0.711040824716344</v>
      </c>
      <c r="G262" s="77">
        <v>1340.67</v>
      </c>
      <c r="H262" s="77">
        <v>6.35</v>
      </c>
    </row>
    <row r="263" spans="1:8" x14ac:dyDescent="0.35">
      <c r="A263" t="s">
        <v>195</v>
      </c>
      <c r="B263" s="43">
        <v>9.2657861828909898</v>
      </c>
      <c r="C263" s="43">
        <v>0.56753244072197295</v>
      </c>
      <c r="D263" s="43">
        <v>0.88610557722169303</v>
      </c>
      <c r="E263" s="43">
        <v>1.6662293219365E-2</v>
      </c>
      <c r="F263" s="96">
        <v>0.79646843587984695</v>
      </c>
      <c r="G263" s="77">
        <v>1338.65</v>
      </c>
      <c r="H263" s="77">
        <v>7.98</v>
      </c>
    </row>
    <row r="264" spans="1:8" x14ac:dyDescent="0.35">
      <c r="A264" t="s">
        <v>195</v>
      </c>
      <c r="B264" s="43">
        <v>8.2172596283547392</v>
      </c>
      <c r="C264" s="43">
        <v>0.62038112813169</v>
      </c>
      <c r="D264" s="43">
        <v>0.86562903366737498</v>
      </c>
      <c r="E264" s="43">
        <v>1.6672956440227999E-2</v>
      </c>
      <c r="F264" s="96">
        <v>0.77280700122807899</v>
      </c>
      <c r="G264" s="77">
        <v>1338.35</v>
      </c>
      <c r="H264" s="77">
        <v>8.33</v>
      </c>
    </row>
    <row r="265" spans="1:8" x14ac:dyDescent="0.35">
      <c r="A265" t="s">
        <v>195</v>
      </c>
      <c r="B265" s="43">
        <v>12.168232635315199</v>
      </c>
      <c r="C265" s="43">
        <v>0.61439600619849699</v>
      </c>
      <c r="D265" s="43">
        <v>0.94552532854037497</v>
      </c>
      <c r="E265" s="43">
        <v>1.4910569264719E-2</v>
      </c>
      <c r="F265" s="96">
        <v>0.57292778164307401</v>
      </c>
      <c r="G265" s="77">
        <v>1346</v>
      </c>
      <c r="H265" s="77">
        <v>8.93</v>
      </c>
    </row>
    <row r="266" spans="1:8" x14ac:dyDescent="0.35">
      <c r="A266" t="s">
        <v>195</v>
      </c>
      <c r="B266" s="43">
        <v>10.473652112962499</v>
      </c>
      <c r="C266" s="43">
        <v>0.45147427150400399</v>
      </c>
      <c r="D266" s="43">
        <v>0.9065033631535</v>
      </c>
      <c r="E266" s="43">
        <v>1.0052774899736E-2</v>
      </c>
      <c r="F266" s="96">
        <v>0.54782991854812901</v>
      </c>
      <c r="G266" s="77">
        <v>1336.01</v>
      </c>
      <c r="H266" s="77">
        <v>6.49</v>
      </c>
    </row>
    <row r="267" spans="1:8" x14ac:dyDescent="0.35">
      <c r="A267" t="s">
        <v>195</v>
      </c>
      <c r="B267" s="43">
        <v>10.756689177495</v>
      </c>
      <c r="C267" s="43">
        <v>0.47783434365865202</v>
      </c>
      <c r="D267" s="43">
        <v>0.91042619258858604</v>
      </c>
      <c r="E267" s="43">
        <v>1.2008264594264E-2</v>
      </c>
      <c r="F267" s="96">
        <v>0.50885264868785196</v>
      </c>
      <c r="G267" s="77">
        <v>1332.63</v>
      </c>
      <c r="H267" s="77">
        <v>7.78</v>
      </c>
    </row>
    <row r="268" spans="1:8" x14ac:dyDescent="0.35">
      <c r="A268" t="s">
        <v>195</v>
      </c>
      <c r="B268" s="43">
        <v>7.20887814204404</v>
      </c>
      <c r="C268" s="43">
        <v>0.50614456227725702</v>
      </c>
      <c r="D268" s="43">
        <v>0.84345604174725197</v>
      </c>
      <c r="E268" s="43">
        <v>1.4468766724174E-2</v>
      </c>
      <c r="F268" s="96">
        <v>0.68353709486732706</v>
      </c>
      <c r="G268" s="77">
        <v>1332.13</v>
      </c>
      <c r="H268" s="77">
        <v>8</v>
      </c>
    </row>
    <row r="269" spans="1:8" x14ac:dyDescent="0.35">
      <c r="A269" t="s">
        <v>195</v>
      </c>
      <c r="B269" s="43">
        <v>7.6056867127130703</v>
      </c>
      <c r="C269" s="43">
        <v>0.59448090746461302</v>
      </c>
      <c r="D269" s="43">
        <v>0.857148471768442</v>
      </c>
      <c r="E269" s="43">
        <v>1.6994423375087001E-2</v>
      </c>
      <c r="F269" s="96">
        <v>0.84243422730877104</v>
      </c>
      <c r="G269" s="77">
        <v>1342.28</v>
      </c>
      <c r="H269" s="77">
        <v>7.5</v>
      </c>
    </row>
    <row r="270" spans="1:8" x14ac:dyDescent="0.35">
      <c r="A270" t="s">
        <v>195</v>
      </c>
      <c r="B270" s="43">
        <v>10.9641733531175</v>
      </c>
      <c r="C270" s="43">
        <v>0.55795712040071099</v>
      </c>
      <c r="D270" s="43">
        <v>0.91275703164081001</v>
      </c>
      <c r="E270" s="43">
        <v>1.4933626612729E-2</v>
      </c>
      <c r="F270" s="96">
        <v>0.70438848192729997</v>
      </c>
      <c r="G270" s="77">
        <v>1331.34</v>
      </c>
      <c r="H270" s="77">
        <v>7.69</v>
      </c>
    </row>
    <row r="271" spans="1:8" x14ac:dyDescent="0.35">
      <c r="A271" t="s">
        <v>195</v>
      </c>
      <c r="B271" s="43">
        <v>12.957306942245999</v>
      </c>
      <c r="C271" s="43">
        <v>0.85362148060474197</v>
      </c>
      <c r="D271" s="43">
        <v>0.96334408110676895</v>
      </c>
      <c r="E271" s="43">
        <v>1.9821370177466002E-2</v>
      </c>
      <c r="F271" s="96">
        <v>0.82929329360659698</v>
      </c>
      <c r="G271" s="77">
        <v>1348.8</v>
      </c>
      <c r="H271" s="77">
        <v>7.76</v>
      </c>
    </row>
    <row r="272" spans="1:8" x14ac:dyDescent="0.35">
      <c r="A272" t="s">
        <v>195</v>
      </c>
      <c r="B272" s="43">
        <v>2.6039703495519402</v>
      </c>
      <c r="C272" s="43">
        <v>0.265536852527894</v>
      </c>
      <c r="D272" s="43">
        <v>0.75932398660849798</v>
      </c>
      <c r="E272" s="43">
        <v>1.8659882142075E-2</v>
      </c>
      <c r="F272" s="96">
        <v>0.86498123626759205</v>
      </c>
      <c r="G272" s="77">
        <v>1336.51</v>
      </c>
      <c r="H272" s="77">
        <v>12.98</v>
      </c>
    </row>
    <row r="273" spans="1:8" x14ac:dyDescent="0.35">
      <c r="A273" t="s">
        <v>195</v>
      </c>
      <c r="B273" s="43">
        <v>10.2811555867452</v>
      </c>
      <c r="C273" s="43">
        <v>0.52738257989109905</v>
      </c>
      <c r="D273" s="43">
        <v>0.90934944107694105</v>
      </c>
      <c r="E273" s="43">
        <v>1.3180251852541999E-2</v>
      </c>
      <c r="F273" s="96">
        <v>0.63586960893852196</v>
      </c>
      <c r="G273" s="77">
        <v>1344.27</v>
      </c>
      <c r="H273" s="77">
        <v>7.46</v>
      </c>
    </row>
    <row r="274" spans="1:8" x14ac:dyDescent="0.35">
      <c r="A274" t="s">
        <v>195</v>
      </c>
      <c r="B274" s="43">
        <v>10.994767117662301</v>
      </c>
      <c r="C274" s="43">
        <v>0.48490484677522999</v>
      </c>
      <c r="D274" s="43">
        <v>0.92572066698787103</v>
      </c>
      <c r="E274" s="43">
        <v>1.3520199668051999E-2</v>
      </c>
      <c r="F274" s="96">
        <v>0.444301950583532</v>
      </c>
      <c r="G274" s="77">
        <v>1349.27</v>
      </c>
      <c r="H274" s="77">
        <v>9.31</v>
      </c>
    </row>
    <row r="275" spans="1:8" x14ac:dyDescent="0.35">
      <c r="A275" t="s">
        <v>195</v>
      </c>
      <c r="B275" s="43">
        <v>9.68649190715632</v>
      </c>
      <c r="C275" s="43">
        <v>0.74394524129460005</v>
      </c>
      <c r="D275" s="43">
        <v>0.89274331711424704</v>
      </c>
      <c r="E275" s="43">
        <v>1.9480057794980001E-2</v>
      </c>
      <c r="F275" s="96">
        <v>0.89174785694808401</v>
      </c>
      <c r="G275" s="77">
        <v>1337.27</v>
      </c>
      <c r="H275" s="77">
        <v>6.73</v>
      </c>
    </row>
    <row r="276" spans="1:8" x14ac:dyDescent="0.35">
      <c r="A276" t="s">
        <v>195</v>
      </c>
      <c r="B276" s="43">
        <v>11.664692080051701</v>
      </c>
      <c r="C276" s="43">
        <v>0.66905670954788399</v>
      </c>
      <c r="D276" s="43">
        <v>0.92461364497508802</v>
      </c>
      <c r="E276" s="43">
        <v>1.6200918351844E-2</v>
      </c>
      <c r="F276" s="96">
        <v>0.75135906808295405</v>
      </c>
      <c r="G276" s="77">
        <v>1329.69</v>
      </c>
      <c r="H276" s="77">
        <v>7.53</v>
      </c>
    </row>
    <row r="277" spans="1:8" x14ac:dyDescent="0.35">
      <c r="A277" t="s">
        <v>195</v>
      </c>
      <c r="B277" s="43">
        <v>5.0235139785039804</v>
      </c>
      <c r="C277" s="43">
        <v>0.51562290482976503</v>
      </c>
      <c r="D277" s="43">
        <v>0.80841056938428602</v>
      </c>
      <c r="E277" s="43">
        <v>1.7276837384291002E-2</v>
      </c>
      <c r="F277" s="96">
        <v>0.85070866965685499</v>
      </c>
      <c r="G277" s="77">
        <v>1342.08</v>
      </c>
      <c r="H277" s="77">
        <v>8.31</v>
      </c>
    </row>
    <row r="278" spans="1:8" x14ac:dyDescent="0.35">
      <c r="A278" t="s">
        <v>195</v>
      </c>
      <c r="B278" s="43">
        <v>8.7351500117153105</v>
      </c>
      <c r="C278" s="43">
        <v>0.61703688271144397</v>
      </c>
      <c r="D278" s="43">
        <v>0.87703191082869403</v>
      </c>
      <c r="E278" s="43">
        <v>1.6761156105161001E-2</v>
      </c>
      <c r="F278" s="96">
        <v>0.80197013079235702</v>
      </c>
      <c r="G278" s="77">
        <v>1340.2</v>
      </c>
      <c r="H278" s="77">
        <v>7.83</v>
      </c>
    </row>
    <row r="279" spans="1:8" x14ac:dyDescent="0.35">
      <c r="A279" t="s">
        <v>195</v>
      </c>
      <c r="B279" s="43">
        <v>11.5415637059298</v>
      </c>
      <c r="C279" s="43">
        <v>0.49509509911514998</v>
      </c>
      <c r="D279" s="43">
        <v>0.92660997098796205</v>
      </c>
      <c r="E279" s="43">
        <v>1.2637742526504001E-2</v>
      </c>
      <c r="F279" s="96">
        <v>0.43000582583097602</v>
      </c>
      <c r="G279" s="77">
        <v>1335.84</v>
      </c>
      <c r="H279" s="77">
        <v>8.7899999999999991</v>
      </c>
    </row>
    <row r="280" spans="1:8" x14ac:dyDescent="0.35">
      <c r="A280" t="s">
        <v>195</v>
      </c>
      <c r="B280" s="43">
        <v>9.7565667535289595</v>
      </c>
      <c r="C280" s="43">
        <v>0.465571887601887</v>
      </c>
      <c r="D280" s="43">
        <v>0.88208528958659604</v>
      </c>
      <c r="E280" s="43">
        <v>1.2262313603122001E-2</v>
      </c>
      <c r="F280" s="96">
        <v>0.47404982245824601</v>
      </c>
      <c r="G280" s="77">
        <v>1318.99</v>
      </c>
      <c r="H280" s="77">
        <v>8.1300000000000008</v>
      </c>
    </row>
    <row r="281" spans="1:8" x14ac:dyDescent="0.35">
      <c r="A281" t="s">
        <v>195</v>
      </c>
      <c r="B281" s="43">
        <v>7.8947151123245103</v>
      </c>
      <c r="C281" s="43">
        <v>0.63836109416034603</v>
      </c>
      <c r="D281" s="43">
        <v>0.85830451843178501</v>
      </c>
      <c r="E281" s="43">
        <v>1.5415395956047E-2</v>
      </c>
      <c r="F281" s="96">
        <v>0.177930825520143</v>
      </c>
      <c r="G281" s="77">
        <v>1335.39</v>
      </c>
      <c r="H281" s="77">
        <v>13.47</v>
      </c>
    </row>
    <row r="282" spans="1:8" x14ac:dyDescent="0.35">
      <c r="A282" t="s">
        <v>195</v>
      </c>
      <c r="B282" s="43">
        <v>11.4291038676811</v>
      </c>
      <c r="C282" s="43">
        <v>0.52960792005657298</v>
      </c>
      <c r="D282" s="43">
        <v>0.91834922355270099</v>
      </c>
      <c r="E282" s="43">
        <v>1.4054130232480999E-2</v>
      </c>
      <c r="F282" s="96">
        <v>0.66704805069822104</v>
      </c>
      <c r="G282" s="77">
        <v>1326</v>
      </c>
      <c r="H282" s="77">
        <v>7.47</v>
      </c>
    </row>
    <row r="283" spans="1:8" x14ac:dyDescent="0.35">
      <c r="A283" t="s">
        <v>195</v>
      </c>
      <c r="B283" s="43">
        <v>11.566261193431499</v>
      </c>
      <c r="C283" s="43">
        <v>0.49348816983337002</v>
      </c>
      <c r="D283" s="43">
        <v>0.92050620827784202</v>
      </c>
      <c r="E283" s="43">
        <v>1.5215307935514E-2</v>
      </c>
      <c r="F283" s="96">
        <v>0.70438904077395903</v>
      </c>
      <c r="G283" s="77">
        <v>1326.63</v>
      </c>
      <c r="H283" s="77">
        <v>7.66</v>
      </c>
    </row>
    <row r="284" spans="1:8" x14ac:dyDescent="0.35">
      <c r="A284" t="s">
        <v>195</v>
      </c>
      <c r="B284" s="43">
        <v>7.8220642470390001</v>
      </c>
      <c r="C284" s="43">
        <v>0.60823833380397396</v>
      </c>
      <c r="D284" s="43">
        <v>0.85565972776008403</v>
      </c>
      <c r="E284" s="43">
        <v>1.5959688644307999E-2</v>
      </c>
      <c r="F284" s="96">
        <v>0.84268769949426303</v>
      </c>
      <c r="G284" s="77">
        <v>1334.42</v>
      </c>
      <c r="H284" s="77">
        <v>6.84</v>
      </c>
    </row>
    <row r="285" spans="1:8" x14ac:dyDescent="0.35">
      <c r="A285" t="s">
        <v>195</v>
      </c>
      <c r="B285" s="43">
        <v>9.7672081615417294</v>
      </c>
      <c r="C285" s="43">
        <v>0.51812373186182403</v>
      </c>
      <c r="D285" s="43">
        <v>0.89484509932227196</v>
      </c>
      <c r="E285" s="43">
        <v>1.4773960203419E-2</v>
      </c>
      <c r="F285" s="96">
        <v>0.68623698379896503</v>
      </c>
      <c r="G285" s="77">
        <v>1337.97</v>
      </c>
      <c r="H285" s="77">
        <v>8.09</v>
      </c>
    </row>
    <row r="286" spans="1:8" x14ac:dyDescent="0.35">
      <c r="A286" t="s">
        <v>195</v>
      </c>
      <c r="B286" s="43">
        <v>11.6303501855003</v>
      </c>
      <c r="C286" s="43">
        <v>0.48875906900289201</v>
      </c>
      <c r="D286" s="43">
        <v>0.93171304942549604</v>
      </c>
      <c r="E286" s="43">
        <v>1.2182037523472E-2</v>
      </c>
      <c r="F286" s="96">
        <v>0.53499006302252705</v>
      </c>
      <c r="G286" s="77">
        <v>1340.6</v>
      </c>
      <c r="H286" s="77">
        <v>7.5</v>
      </c>
    </row>
    <row r="287" spans="1:8" x14ac:dyDescent="0.35">
      <c r="A287" t="s">
        <v>195</v>
      </c>
      <c r="B287" s="43">
        <v>11.171614443572199</v>
      </c>
      <c r="C287" s="43">
        <v>0.44306791979464399</v>
      </c>
      <c r="D287" s="43">
        <v>0.920892200206885</v>
      </c>
      <c r="E287" s="43">
        <v>1.2419774725931001E-2</v>
      </c>
      <c r="F287" s="96">
        <v>0.59363791410658995</v>
      </c>
      <c r="G287" s="77">
        <v>1337.23</v>
      </c>
      <c r="H287" s="77">
        <v>7</v>
      </c>
    </row>
    <row r="288" spans="1:8" x14ac:dyDescent="0.35">
      <c r="A288" t="s">
        <v>195</v>
      </c>
      <c r="B288" s="43">
        <v>9.0807209750514701</v>
      </c>
      <c r="C288" s="43">
        <v>0.63341108800416901</v>
      </c>
      <c r="D288" s="43">
        <v>0.889842534371036</v>
      </c>
      <c r="E288" s="43">
        <v>1.8062394007239E-2</v>
      </c>
      <c r="F288" s="96">
        <v>0.84155444697201598</v>
      </c>
      <c r="G288" s="77">
        <v>1349.91</v>
      </c>
      <c r="H288" s="77">
        <v>7.67</v>
      </c>
    </row>
    <row r="289" spans="1:8" x14ac:dyDescent="0.35">
      <c r="A289" t="s">
        <v>195</v>
      </c>
      <c r="B289" s="43">
        <v>11.672380625668501</v>
      </c>
      <c r="C289" s="43">
        <v>0.56618401032226295</v>
      </c>
      <c r="D289" s="43">
        <v>0.91593610447788298</v>
      </c>
      <c r="E289" s="43">
        <v>1.3590378281426001E-2</v>
      </c>
      <c r="F289" s="96">
        <v>0.69444612661778304</v>
      </c>
      <c r="G289" s="77">
        <v>1316.68</v>
      </c>
      <c r="H289" s="77">
        <v>7.2</v>
      </c>
    </row>
    <row r="290" spans="1:8" x14ac:dyDescent="0.35">
      <c r="A290" t="s">
        <v>195</v>
      </c>
      <c r="B290" s="43">
        <v>9.0343743596910606</v>
      </c>
      <c r="C290" s="43">
        <v>0.51773338257915602</v>
      </c>
      <c r="D290" s="43">
        <v>0.88433157024408804</v>
      </c>
      <c r="E290" s="43">
        <v>1.4023016974184999E-2</v>
      </c>
      <c r="F290" s="96">
        <v>0.80044073175724295</v>
      </c>
      <c r="G290" s="77">
        <v>1342.23</v>
      </c>
      <c r="H290" s="77">
        <v>6.4</v>
      </c>
    </row>
    <row r="291" spans="1:8" x14ac:dyDescent="0.35">
      <c r="A291" t="s">
        <v>195</v>
      </c>
      <c r="B291" s="43">
        <v>12.078335491921401</v>
      </c>
      <c r="C291" s="43">
        <v>0.54342020093183896</v>
      </c>
      <c r="D291" s="43">
        <v>0.95255300182321001</v>
      </c>
      <c r="E291" s="43">
        <v>1.5309903612611E-2</v>
      </c>
      <c r="F291" s="96">
        <v>0.62211860763582205</v>
      </c>
      <c r="G291" s="77">
        <v>1358.29</v>
      </c>
      <c r="H291" s="77">
        <v>8.32</v>
      </c>
    </row>
    <row r="292" spans="1:8" x14ac:dyDescent="0.35">
      <c r="A292" t="s">
        <v>195</v>
      </c>
      <c r="B292" s="43">
        <v>11.4169614712421</v>
      </c>
      <c r="C292" s="43">
        <v>0.48011383337628799</v>
      </c>
      <c r="D292" s="43">
        <v>0.93328334238174604</v>
      </c>
      <c r="E292" s="43">
        <v>1.3681312349390001E-2</v>
      </c>
      <c r="F292" s="96">
        <v>0.58178564277455003</v>
      </c>
      <c r="G292" s="77">
        <v>1347.79</v>
      </c>
      <c r="H292" s="77">
        <v>8.18</v>
      </c>
    </row>
    <row r="293" spans="1:8" x14ac:dyDescent="0.35">
      <c r="A293" t="s">
        <v>195</v>
      </c>
      <c r="B293" s="43">
        <v>11.4425302435281</v>
      </c>
      <c r="C293" s="43">
        <v>0.54116151339272101</v>
      </c>
      <c r="D293" s="43">
        <v>0.92596755850873702</v>
      </c>
      <c r="E293" s="43">
        <v>1.4073098748806001E-2</v>
      </c>
      <c r="F293" s="96">
        <v>0.66500286843091805</v>
      </c>
      <c r="G293" s="77">
        <v>1337.07</v>
      </c>
      <c r="H293" s="77">
        <v>7.51</v>
      </c>
    </row>
    <row r="294" spans="1:8" x14ac:dyDescent="0.35">
      <c r="A294" t="s">
        <v>195</v>
      </c>
      <c r="B294" s="43">
        <v>10.6190101383376</v>
      </c>
      <c r="C294" s="43">
        <v>0.39067679049806298</v>
      </c>
      <c r="D294" s="43">
        <v>0.90637391806657397</v>
      </c>
      <c r="E294" s="43">
        <v>1.270654257164E-2</v>
      </c>
      <c r="F294" s="96">
        <v>0.63687583897300803</v>
      </c>
      <c r="G294" s="77">
        <v>1330.58</v>
      </c>
      <c r="H294" s="77">
        <v>7.32</v>
      </c>
    </row>
    <row r="295" spans="1:8" x14ac:dyDescent="0.35">
      <c r="A295" t="s">
        <v>195</v>
      </c>
      <c r="B295" s="43">
        <v>12.9601304152529</v>
      </c>
      <c r="C295" s="43">
        <v>0.52116712127519405</v>
      </c>
      <c r="D295" s="43">
        <v>0.95967019621343397</v>
      </c>
      <c r="E295" s="43">
        <v>1.3123944494424999E-2</v>
      </c>
      <c r="F295" s="96">
        <v>0.67771542238001103</v>
      </c>
      <c r="G295" s="77">
        <v>1344.56</v>
      </c>
      <c r="H295" s="77">
        <v>6.67</v>
      </c>
    </row>
    <row r="296" spans="1:8" x14ac:dyDescent="0.35">
      <c r="A296" t="s">
        <v>195</v>
      </c>
      <c r="B296" s="43">
        <v>13.2726418126847</v>
      </c>
      <c r="C296" s="43">
        <v>0.67043269913607095</v>
      </c>
      <c r="D296" s="43">
        <v>0.95933282730925895</v>
      </c>
      <c r="E296" s="43">
        <v>1.8993451728706E-2</v>
      </c>
      <c r="F296" s="96">
        <v>0.69166233408736399</v>
      </c>
      <c r="G296" s="77">
        <v>1334.99</v>
      </c>
      <c r="H296" s="77">
        <v>9.4700000000000006</v>
      </c>
    </row>
    <row r="297" spans="1:8" x14ac:dyDescent="0.35">
      <c r="A297" t="s">
        <v>195</v>
      </c>
      <c r="B297" s="43">
        <v>5.13876525974554</v>
      </c>
      <c r="C297" s="43">
        <v>0.52820668204249199</v>
      </c>
      <c r="D297" s="43">
        <v>0.80752763227995095</v>
      </c>
      <c r="E297" s="43">
        <v>1.5317094476012E-2</v>
      </c>
      <c r="F297" s="96">
        <v>0.84713628377721795</v>
      </c>
      <c r="G297" s="77">
        <v>1338.51</v>
      </c>
      <c r="H297" s="77">
        <v>6.92</v>
      </c>
    </row>
    <row r="298" spans="1:8" x14ac:dyDescent="0.35">
      <c r="A298" t="s">
        <v>195</v>
      </c>
      <c r="B298" s="43">
        <v>11.294998911835</v>
      </c>
      <c r="C298" s="43">
        <v>0.42999598440991099</v>
      </c>
      <c r="D298" s="43">
        <v>0.93358907865359197</v>
      </c>
      <c r="E298" s="43">
        <v>1.2342231114406001E-2</v>
      </c>
      <c r="F298" s="96">
        <v>0.61061457821863396</v>
      </c>
      <c r="G298" s="77">
        <v>1352.56</v>
      </c>
      <c r="H298" s="77">
        <v>6.85</v>
      </c>
    </row>
    <row r="299" spans="1:8" x14ac:dyDescent="0.35">
      <c r="A299" t="s">
        <v>196</v>
      </c>
      <c r="B299" s="60">
        <v>125.86618066377601</v>
      </c>
      <c r="C299" s="60">
        <v>3.59979649877496</v>
      </c>
      <c r="D299" s="60">
        <v>0.85777228367339697</v>
      </c>
      <c r="E299" s="60">
        <v>2.2239953981671001E-2</v>
      </c>
    </row>
    <row r="300" spans="1:8" x14ac:dyDescent="0.35">
      <c r="A300" t="s">
        <v>196</v>
      </c>
      <c r="B300" s="60">
        <v>217.18366648287301</v>
      </c>
      <c r="C300" s="60">
        <v>6.75460624785436</v>
      </c>
      <c r="D300" s="60">
        <v>1.0022710144786</v>
      </c>
      <c r="E300" s="60">
        <v>3.2450460894006002E-2</v>
      </c>
    </row>
    <row r="301" spans="1:8" x14ac:dyDescent="0.35">
      <c r="A301" t="s">
        <v>196</v>
      </c>
      <c r="B301" s="60">
        <v>188.14429323366201</v>
      </c>
      <c r="C301" s="60">
        <v>6.2088468741585396</v>
      </c>
      <c r="D301" s="60">
        <v>0.97003128687787998</v>
      </c>
      <c r="E301" s="60">
        <v>3.1563897052867003E-2</v>
      </c>
    </row>
    <row r="302" spans="1:8" x14ac:dyDescent="0.35">
      <c r="A302" t="s">
        <v>196</v>
      </c>
      <c r="B302" s="60">
        <v>124.61020248157</v>
      </c>
      <c r="C302" s="60">
        <v>5.4990217084540696</v>
      </c>
      <c r="D302" s="60">
        <v>0.89127353242176199</v>
      </c>
      <c r="E302" s="60">
        <v>2.1220296305326E-2</v>
      </c>
    </row>
    <row r="303" spans="1:8" x14ac:dyDescent="0.35">
      <c r="A303" t="s">
        <v>196</v>
      </c>
      <c r="B303" s="60">
        <v>146.92680032652601</v>
      </c>
      <c r="C303" s="60">
        <v>5.2249843150014001</v>
      </c>
      <c r="D303" s="60">
        <v>0.90610939334813001</v>
      </c>
      <c r="E303" s="60">
        <v>2.5013113637295002E-2</v>
      </c>
    </row>
    <row r="304" spans="1:8" x14ac:dyDescent="0.35">
      <c r="A304" t="s">
        <v>196</v>
      </c>
      <c r="B304" s="60">
        <v>165.56082494267</v>
      </c>
      <c r="C304" s="60">
        <v>5.64564514847289</v>
      </c>
      <c r="D304" s="60">
        <v>0.933111585659961</v>
      </c>
      <c r="E304" s="60">
        <v>2.7559818149654001E-2</v>
      </c>
    </row>
    <row r="305" spans="1:5" x14ac:dyDescent="0.35">
      <c r="A305" t="s">
        <v>196</v>
      </c>
      <c r="B305" s="60">
        <v>198.29344064014501</v>
      </c>
      <c r="C305" s="60">
        <v>7.0069220917054302</v>
      </c>
      <c r="D305" s="60">
        <v>0.98341253025856801</v>
      </c>
      <c r="E305" s="60">
        <v>2.8942414526151001E-2</v>
      </c>
    </row>
    <row r="306" spans="1:5" x14ac:dyDescent="0.35">
      <c r="A306" t="s">
        <v>196</v>
      </c>
      <c r="B306" s="60">
        <v>192.90971128437701</v>
      </c>
      <c r="C306" s="60">
        <v>6.3965094196423102</v>
      </c>
      <c r="D306" s="60">
        <v>0.96792240169644295</v>
      </c>
      <c r="E306" s="60">
        <v>2.8638098144247E-2</v>
      </c>
    </row>
    <row r="307" spans="1:5" x14ac:dyDescent="0.35">
      <c r="A307" t="s">
        <v>196</v>
      </c>
      <c r="B307" s="60">
        <v>199.22546019443899</v>
      </c>
      <c r="C307" s="60">
        <v>6.0246932770850004</v>
      </c>
      <c r="D307" s="60">
        <v>0.96360633511760496</v>
      </c>
      <c r="E307" s="60">
        <v>2.8587979919590001E-2</v>
      </c>
    </row>
    <row r="308" spans="1:5" x14ac:dyDescent="0.35">
      <c r="A308" t="s">
        <v>196</v>
      </c>
      <c r="B308" s="60">
        <v>199.71250783124401</v>
      </c>
      <c r="C308" s="60">
        <v>6.7506658455587303</v>
      </c>
      <c r="D308" s="60">
        <v>0.98196161307722296</v>
      </c>
      <c r="E308" s="60">
        <v>3.1165117024965001E-2</v>
      </c>
    </row>
    <row r="309" spans="1:5" x14ac:dyDescent="0.35">
      <c r="A309" t="s">
        <v>196</v>
      </c>
      <c r="B309" s="60">
        <v>138.034351766165</v>
      </c>
      <c r="C309" s="60">
        <v>6.1159989227597302</v>
      </c>
      <c r="D309" s="60">
        <v>0.8673889122049</v>
      </c>
      <c r="E309" s="60">
        <v>2.6145077826068001E-2</v>
      </c>
    </row>
    <row r="310" spans="1:5" x14ac:dyDescent="0.35">
      <c r="A310" t="s">
        <v>196</v>
      </c>
      <c r="B310" s="60">
        <v>151.597734208681</v>
      </c>
      <c r="C310" s="60">
        <v>4.40143739398661</v>
      </c>
      <c r="D310" s="60">
        <v>0.91397183096636803</v>
      </c>
      <c r="E310" s="60">
        <v>2.5582584784715E-2</v>
      </c>
    </row>
    <row r="311" spans="1:5" x14ac:dyDescent="0.35">
      <c r="A311" t="s">
        <v>196</v>
      </c>
      <c r="B311" s="60">
        <v>7.4836963340054998</v>
      </c>
      <c r="C311" s="60">
        <v>0.70262884695997196</v>
      </c>
      <c r="D311" s="60">
        <v>0.72098022821381302</v>
      </c>
      <c r="E311" s="60">
        <v>6.2153734578450004E-3</v>
      </c>
    </row>
    <row r="312" spans="1:5" x14ac:dyDescent="0.35">
      <c r="A312" t="s">
        <v>196</v>
      </c>
      <c r="B312" s="60">
        <v>8.5776580250596304</v>
      </c>
      <c r="C312" s="60">
        <v>1.77798575982687</v>
      </c>
      <c r="D312" s="60">
        <v>0.71890798617266005</v>
      </c>
      <c r="E312" s="60">
        <v>9.4609493514830004E-3</v>
      </c>
    </row>
    <row r="313" spans="1:5" x14ac:dyDescent="0.35">
      <c r="A313" t="s">
        <v>196</v>
      </c>
      <c r="B313" s="60">
        <v>11.725085911931799</v>
      </c>
      <c r="C313" s="60">
        <v>1.54248929826343</v>
      </c>
      <c r="D313" s="60">
        <v>0.80257386778818596</v>
      </c>
      <c r="E313" s="60">
        <v>0.14321030757099101</v>
      </c>
    </row>
    <row r="314" spans="1:5" x14ac:dyDescent="0.35">
      <c r="A314" t="s">
        <v>196</v>
      </c>
      <c r="B314" s="60">
        <v>138.136646642133</v>
      </c>
      <c r="C314" s="60">
        <v>4.3474684373737302</v>
      </c>
      <c r="D314" s="60">
        <v>0.89360626335159299</v>
      </c>
      <c r="E314" s="60">
        <v>2.3371147377694999E-2</v>
      </c>
    </row>
    <row r="315" spans="1:5" x14ac:dyDescent="0.35">
      <c r="A315" t="s">
        <v>196</v>
      </c>
      <c r="B315" s="60">
        <v>9.8369009128076605</v>
      </c>
      <c r="C315" s="60">
        <v>2.5138493946237599</v>
      </c>
      <c r="D315" s="60">
        <v>0.71454676052310495</v>
      </c>
      <c r="E315" s="60">
        <v>1.278061456558E-2</v>
      </c>
    </row>
    <row r="316" spans="1:5" x14ac:dyDescent="0.35">
      <c r="A316" t="s">
        <v>196</v>
      </c>
      <c r="B316" s="60">
        <v>32.977495689786302</v>
      </c>
      <c r="C316" s="60">
        <v>3.15021214275985</v>
      </c>
      <c r="D316" s="60">
        <v>0.76495369151288395</v>
      </c>
      <c r="E316" s="60">
        <v>1.4728782403407E-2</v>
      </c>
    </row>
    <row r="317" spans="1:5" x14ac:dyDescent="0.35">
      <c r="A317" t="s">
        <v>196</v>
      </c>
      <c r="B317" s="60">
        <v>74.794598877128493</v>
      </c>
      <c r="C317" s="60">
        <v>6.3163227067032697</v>
      </c>
      <c r="D317" s="60">
        <v>0.805488697334105</v>
      </c>
      <c r="E317" s="60">
        <v>2.0466442033676001E-2</v>
      </c>
    </row>
    <row r="318" spans="1:5" x14ac:dyDescent="0.35">
      <c r="A318" t="s">
        <v>196</v>
      </c>
      <c r="B318" s="60">
        <v>167.03851606478801</v>
      </c>
      <c r="C318" s="60">
        <v>4.8957502344523096</v>
      </c>
      <c r="D318" s="60">
        <v>0.940441356859399</v>
      </c>
      <c r="E318" s="60">
        <v>2.8738310093749001E-2</v>
      </c>
    </row>
    <row r="319" spans="1:5" x14ac:dyDescent="0.35">
      <c r="A319" t="s">
        <v>197</v>
      </c>
      <c r="B319" s="60">
        <v>41.800282229441102</v>
      </c>
      <c r="C319" s="60">
        <v>1.09566934335755</v>
      </c>
      <c r="D319" s="60">
        <v>1.0212857054914799</v>
      </c>
      <c r="E319" s="60">
        <v>1.1646882857735999E-2</v>
      </c>
    </row>
    <row r="320" spans="1:5" x14ac:dyDescent="0.35">
      <c r="A320" t="s">
        <v>197</v>
      </c>
      <c r="B320" s="60">
        <v>41.577774293855903</v>
      </c>
      <c r="C320" s="60">
        <v>1.1166261773755</v>
      </c>
      <c r="D320" s="60">
        <v>1.0346195613962601</v>
      </c>
      <c r="E320" s="60">
        <v>1.1394044309436E-2</v>
      </c>
    </row>
    <row r="321" spans="1:5" x14ac:dyDescent="0.35">
      <c r="A321" t="s">
        <v>197</v>
      </c>
      <c r="B321" s="60">
        <v>40.992485013385199</v>
      </c>
      <c r="C321" s="60">
        <v>1.08004266725736</v>
      </c>
      <c r="D321" s="60">
        <v>1.0278390841965901</v>
      </c>
      <c r="E321" s="60">
        <v>1.1080927904365E-2</v>
      </c>
    </row>
    <row r="322" spans="1:5" x14ac:dyDescent="0.35">
      <c r="A322" t="s">
        <v>197</v>
      </c>
      <c r="B322" s="60">
        <v>41.172873310896399</v>
      </c>
      <c r="C322" s="60">
        <v>1.0823287035521001</v>
      </c>
      <c r="D322" s="60">
        <v>1.02534215815527</v>
      </c>
      <c r="E322" s="60">
        <v>1.1269635214254E-2</v>
      </c>
    </row>
    <row r="323" spans="1:5" x14ac:dyDescent="0.35">
      <c r="A323" t="s">
        <v>197</v>
      </c>
      <c r="B323" s="60">
        <v>40.709326943989304</v>
      </c>
      <c r="C323" s="60">
        <v>1.0855444806905099</v>
      </c>
      <c r="D323" s="60">
        <v>1.01969241909365</v>
      </c>
      <c r="E323" s="60">
        <v>1.0783847323396E-2</v>
      </c>
    </row>
    <row r="324" spans="1:5" x14ac:dyDescent="0.35">
      <c r="A324" t="s">
        <v>197</v>
      </c>
      <c r="B324" s="60">
        <v>40.981741121878201</v>
      </c>
      <c r="C324" s="60">
        <v>1.0704918672258099</v>
      </c>
      <c r="D324" s="60">
        <v>1.0298239426695699</v>
      </c>
      <c r="E324" s="60">
        <v>1.1556852240430999E-2</v>
      </c>
    </row>
    <row r="325" spans="1:5" x14ac:dyDescent="0.35">
      <c r="A325" t="s">
        <v>197</v>
      </c>
      <c r="B325" s="60">
        <v>40.750630814455697</v>
      </c>
      <c r="C325" s="60">
        <v>1.0668515764931601</v>
      </c>
      <c r="D325" s="60">
        <v>1.03006271645778</v>
      </c>
      <c r="E325" s="60">
        <v>1.0953764457763001E-2</v>
      </c>
    </row>
    <row r="326" spans="1:5" x14ac:dyDescent="0.35">
      <c r="A326" t="s">
        <v>197</v>
      </c>
      <c r="B326" s="60">
        <v>40.900160316261299</v>
      </c>
      <c r="C326" s="60">
        <v>1.0180005011969699</v>
      </c>
      <c r="D326" s="60">
        <v>1.033132568561</v>
      </c>
      <c r="E326" s="60">
        <v>1.1116951064852E-2</v>
      </c>
    </row>
    <row r="327" spans="1:5" x14ac:dyDescent="0.35">
      <c r="A327" t="s">
        <v>197</v>
      </c>
      <c r="B327" s="60">
        <v>40.803485394743099</v>
      </c>
      <c r="C327" s="60">
        <v>1.05638743054477</v>
      </c>
      <c r="D327" s="60">
        <v>1.02190154732022</v>
      </c>
      <c r="E327" s="60">
        <v>1.0997138804411E-2</v>
      </c>
    </row>
    <row r="328" spans="1:5" x14ac:dyDescent="0.35">
      <c r="A328" t="s">
        <v>197</v>
      </c>
      <c r="B328" s="60">
        <v>41.051062300245803</v>
      </c>
      <c r="C328" s="60">
        <v>1.07816003139606</v>
      </c>
      <c r="D328" s="60">
        <v>1.0231295779243701</v>
      </c>
      <c r="E328" s="60">
        <v>1.1607357782848E-2</v>
      </c>
    </row>
    <row r="329" spans="1:5" x14ac:dyDescent="0.35">
      <c r="A329" t="s">
        <v>197</v>
      </c>
      <c r="B329" s="60">
        <v>41.2778903175208</v>
      </c>
      <c r="C329" s="60">
        <v>1.0305526055850101</v>
      </c>
      <c r="D329" s="60">
        <v>1.0273720101664601</v>
      </c>
      <c r="E329" s="60">
        <v>1.175390484888E-2</v>
      </c>
    </row>
    <row r="330" spans="1:5" x14ac:dyDescent="0.35">
      <c r="A330" t="s">
        <v>197</v>
      </c>
      <c r="B330" s="60">
        <v>41.385180264695698</v>
      </c>
      <c r="C330" s="60">
        <v>1.0906773868618</v>
      </c>
      <c r="D330" s="60">
        <v>1.0255628510571499</v>
      </c>
      <c r="E330" s="60">
        <v>1.1248977462847001E-2</v>
      </c>
    </row>
    <row r="331" spans="1:5" x14ac:dyDescent="0.35">
      <c r="A331" t="s">
        <v>197</v>
      </c>
      <c r="B331" s="60">
        <v>41.5919970382771</v>
      </c>
      <c r="C331" s="60">
        <v>1.0557902698102899</v>
      </c>
      <c r="D331" s="60">
        <v>1.0283051757616299</v>
      </c>
      <c r="E331" s="60">
        <v>1.1003976856004001E-2</v>
      </c>
    </row>
    <row r="332" spans="1:5" x14ac:dyDescent="0.35">
      <c r="A332" t="s">
        <v>197</v>
      </c>
      <c r="B332" s="60">
        <v>41.148325486721603</v>
      </c>
      <c r="C332" s="60">
        <v>1.06519558502574</v>
      </c>
      <c r="D332" s="60">
        <v>1.02394656868337</v>
      </c>
      <c r="E332" s="60">
        <v>1.1061804324766999E-2</v>
      </c>
    </row>
    <row r="333" spans="1:5" x14ac:dyDescent="0.35">
      <c r="A333" t="s">
        <v>197</v>
      </c>
      <c r="B333" s="60">
        <v>41.331639573895302</v>
      </c>
      <c r="C333" s="60">
        <v>1.08850255401193</v>
      </c>
      <c r="D333" s="60">
        <v>1.0310901557449901</v>
      </c>
      <c r="E333" s="60">
        <v>1.2115397751788E-2</v>
      </c>
    </row>
    <row r="334" spans="1:5" x14ac:dyDescent="0.35">
      <c r="A334" t="s">
        <v>197</v>
      </c>
      <c r="B334" s="60">
        <v>40.575022436344497</v>
      </c>
      <c r="C334" s="60">
        <v>1.06214909396367</v>
      </c>
      <c r="D334" s="60">
        <v>1.0186499366175401</v>
      </c>
      <c r="E334" s="60">
        <v>1.0963242762695001E-2</v>
      </c>
    </row>
    <row r="335" spans="1:5" x14ac:dyDescent="0.35">
      <c r="A335" t="s">
        <v>197</v>
      </c>
      <c r="B335" s="60">
        <v>41.331368899074</v>
      </c>
      <c r="C335" s="60">
        <v>1.1114066908181399</v>
      </c>
      <c r="D335" s="60">
        <v>1.0385376115829801</v>
      </c>
      <c r="E335" s="60">
        <v>1.1354290099818001E-2</v>
      </c>
    </row>
    <row r="336" spans="1:5" x14ac:dyDescent="0.35">
      <c r="A336" t="s">
        <v>197</v>
      </c>
      <c r="B336" s="60">
        <v>41.305919893934401</v>
      </c>
      <c r="C336" s="60">
        <v>1.10582621576068</v>
      </c>
      <c r="D336" s="60">
        <v>1.0225352868428701</v>
      </c>
      <c r="E336" s="60">
        <v>1.072694533246E-2</v>
      </c>
    </row>
    <row r="337" spans="1:5" x14ac:dyDescent="0.35">
      <c r="A337" t="s">
        <v>197</v>
      </c>
      <c r="B337" s="60">
        <v>41.468625925126702</v>
      </c>
      <c r="C337" s="60">
        <v>1.14663967103745</v>
      </c>
      <c r="D337" s="60">
        <v>1.0265854035592801</v>
      </c>
      <c r="E337" s="60">
        <v>1.0713463499221001E-2</v>
      </c>
    </row>
    <row r="338" spans="1:5" x14ac:dyDescent="0.35">
      <c r="A338" t="s">
        <v>197</v>
      </c>
      <c r="B338" s="60">
        <v>41.6067434578788</v>
      </c>
      <c r="C338" s="60">
        <v>1.08436408277031</v>
      </c>
      <c r="D338" s="60">
        <v>1.0313861671648801</v>
      </c>
      <c r="E338" s="60">
        <v>1.0803201656872E-2</v>
      </c>
    </row>
    <row r="339" spans="1:5" x14ac:dyDescent="0.35">
      <c r="A339" t="s">
        <v>197</v>
      </c>
      <c r="B339" s="60">
        <v>42.161546484438603</v>
      </c>
      <c r="C339" s="60">
        <v>1.2385222051396301</v>
      </c>
      <c r="D339" s="60">
        <v>1.0310575519565801</v>
      </c>
      <c r="E339" s="60">
        <v>1.0655611493277E-2</v>
      </c>
    </row>
    <row r="340" spans="1:5" x14ac:dyDescent="0.35">
      <c r="A340" t="s">
        <v>197</v>
      </c>
      <c r="B340" s="60">
        <v>40.090751033676099</v>
      </c>
      <c r="C340" s="60">
        <v>1.0937521435808499</v>
      </c>
      <c r="D340" s="60">
        <v>1.02362787711618</v>
      </c>
      <c r="E340" s="60">
        <v>9.9356356088560003E-3</v>
      </c>
    </row>
    <row r="341" spans="1:5" x14ac:dyDescent="0.35">
      <c r="A341" t="s">
        <v>197</v>
      </c>
      <c r="B341" s="60">
        <v>40.6700604570756</v>
      </c>
      <c r="C341" s="60">
        <v>1.2453034477746501</v>
      </c>
      <c r="D341" s="60">
        <v>1.02532982427168</v>
      </c>
      <c r="E341" s="60">
        <v>1.0695098796649E-2</v>
      </c>
    </row>
    <row r="342" spans="1:5" x14ac:dyDescent="0.35">
      <c r="A342" t="s">
        <v>197</v>
      </c>
      <c r="B342" s="60">
        <v>41.112406512930299</v>
      </c>
      <c r="C342" s="60">
        <v>1.2969765276655301</v>
      </c>
      <c r="D342" s="60">
        <v>1.0274061019357099</v>
      </c>
      <c r="E342" s="60">
        <v>9.9633631779550008E-3</v>
      </c>
    </row>
    <row r="343" spans="1:5" x14ac:dyDescent="0.35">
      <c r="A343" t="s">
        <v>197</v>
      </c>
      <c r="B343" s="60">
        <v>40.357896266847497</v>
      </c>
      <c r="C343" s="60">
        <v>1.55174709951472</v>
      </c>
      <c r="D343" s="60">
        <v>1.03137050351001</v>
      </c>
      <c r="E343" s="60">
        <v>1.0524260375300999E-2</v>
      </c>
    </row>
    <row r="344" spans="1:5" x14ac:dyDescent="0.35">
      <c r="A344" t="s">
        <v>197</v>
      </c>
      <c r="B344" s="60">
        <v>40.6273048271959</v>
      </c>
      <c r="C344" s="60">
        <v>1.5814778444154101</v>
      </c>
      <c r="D344" s="60">
        <v>1.01835978840334</v>
      </c>
      <c r="E344" s="60">
        <v>9.9821550537020007E-3</v>
      </c>
    </row>
    <row r="345" spans="1:5" x14ac:dyDescent="0.35">
      <c r="A345" t="s">
        <v>197</v>
      </c>
      <c r="B345" s="60">
        <v>41.012648487982297</v>
      </c>
      <c r="C345" s="60">
        <v>1.12906081079414</v>
      </c>
      <c r="D345" s="60">
        <v>1.01836345749191</v>
      </c>
      <c r="E345" s="60">
        <v>1.0304802287325001E-2</v>
      </c>
    </row>
    <row r="346" spans="1:5" x14ac:dyDescent="0.35">
      <c r="A346" t="s">
        <v>197</v>
      </c>
      <c r="B346" s="60">
        <v>41.437011176307401</v>
      </c>
      <c r="C346" s="60">
        <v>1.17009823916657</v>
      </c>
      <c r="D346" s="60">
        <v>1.0303782847153999</v>
      </c>
      <c r="E346" s="60">
        <v>1.0129934517271E-2</v>
      </c>
    </row>
    <row r="347" spans="1:5" x14ac:dyDescent="0.35">
      <c r="A347" t="s">
        <v>197</v>
      </c>
      <c r="B347" s="60">
        <v>40.865959469874902</v>
      </c>
      <c r="C347" s="60">
        <v>0.75005526839659098</v>
      </c>
      <c r="D347" s="60">
        <v>1.0252910308401599</v>
      </c>
      <c r="E347" s="60">
        <v>9.9723120105680001E-3</v>
      </c>
    </row>
    <row r="348" spans="1:5" x14ac:dyDescent="0.35">
      <c r="A348" t="s">
        <v>197</v>
      </c>
      <c r="B348" s="60">
        <v>40.797979390840801</v>
      </c>
      <c r="C348" s="60">
        <v>0.78288153972086305</v>
      </c>
      <c r="D348" s="60">
        <v>1.0144417351498101</v>
      </c>
      <c r="E348" s="60">
        <v>9.8751674362650005E-3</v>
      </c>
    </row>
    <row r="349" spans="1:5" x14ac:dyDescent="0.35">
      <c r="A349" t="s">
        <v>197</v>
      </c>
      <c r="B349" s="60">
        <v>40.703562298474701</v>
      </c>
      <c r="C349" s="60">
        <v>0.95685013648824402</v>
      </c>
      <c r="D349" s="60">
        <v>1.01475730616875</v>
      </c>
      <c r="E349" s="60">
        <v>9.8887179201550008E-3</v>
      </c>
    </row>
    <row r="350" spans="1:5" x14ac:dyDescent="0.35">
      <c r="A350" t="s">
        <v>197</v>
      </c>
      <c r="B350" s="60">
        <v>41.426589742080303</v>
      </c>
      <c r="C350" s="60">
        <v>1.19914608851813</v>
      </c>
      <c r="D350" s="60">
        <v>1.03427891259394</v>
      </c>
      <c r="E350" s="60">
        <v>1.0713852492606001E-2</v>
      </c>
    </row>
    <row r="351" spans="1:5" x14ac:dyDescent="0.35">
      <c r="A351" t="s">
        <v>197</v>
      </c>
      <c r="B351" s="60">
        <v>41.359057714912097</v>
      </c>
      <c r="C351" s="60">
        <v>0.96344186031534695</v>
      </c>
      <c r="D351" s="60">
        <v>1.02477461447931</v>
      </c>
      <c r="E351" s="60">
        <v>9.9685708449229991E-3</v>
      </c>
    </row>
    <row r="352" spans="1:5" x14ac:dyDescent="0.35">
      <c r="A352" t="s">
        <v>197</v>
      </c>
      <c r="B352" s="60">
        <v>41.672470352938397</v>
      </c>
      <c r="C352" s="60">
        <v>0.89283351890126705</v>
      </c>
      <c r="D352" s="60">
        <v>1.03654596076172</v>
      </c>
      <c r="E352" s="60">
        <v>1.0136433900850001E-2</v>
      </c>
    </row>
    <row r="353" spans="1:5" x14ac:dyDescent="0.35">
      <c r="A353" t="s">
        <v>197</v>
      </c>
      <c r="B353" s="60">
        <v>41.447803188698799</v>
      </c>
      <c r="C353" s="60">
        <v>0.93845675242110005</v>
      </c>
      <c r="D353" s="60">
        <v>1.02339889806878</v>
      </c>
      <c r="E353" s="60">
        <v>1.0859548269094001E-2</v>
      </c>
    </row>
    <row r="354" spans="1:5" x14ac:dyDescent="0.35">
      <c r="A354" t="s">
        <v>197</v>
      </c>
      <c r="B354" s="60">
        <v>40.695392124591002</v>
      </c>
      <c r="C354" s="60">
        <v>0.92534705685676399</v>
      </c>
      <c r="D354" s="60">
        <v>1.02703687610879</v>
      </c>
      <c r="E354" s="60">
        <v>1.1029220734588001E-2</v>
      </c>
    </row>
    <row r="355" spans="1:5" x14ac:dyDescent="0.35">
      <c r="A355" t="s">
        <v>197</v>
      </c>
      <c r="B355" s="60">
        <v>40.901798472827103</v>
      </c>
      <c r="C355" s="60">
        <v>0.87153685635984002</v>
      </c>
      <c r="D355" s="60">
        <v>1.0303597672887701</v>
      </c>
      <c r="E355" s="60">
        <v>1.0142292588215999E-2</v>
      </c>
    </row>
    <row r="356" spans="1:5" x14ac:dyDescent="0.35">
      <c r="A356" t="s">
        <v>197</v>
      </c>
      <c r="B356" s="60">
        <v>40.8196228828578</v>
      </c>
      <c r="C356" s="60">
        <v>1.2316700639870399</v>
      </c>
      <c r="D356" s="60">
        <v>1.02689148497184</v>
      </c>
      <c r="E356" s="60">
        <v>1.0022816696594E-2</v>
      </c>
    </row>
    <row r="357" spans="1:5" x14ac:dyDescent="0.35">
      <c r="A357" t="s">
        <v>197</v>
      </c>
      <c r="B357" s="60">
        <v>40.943461249398901</v>
      </c>
      <c r="C357" s="60">
        <v>1.24145839154827</v>
      </c>
      <c r="D357" s="60">
        <v>1.0382017353533199</v>
      </c>
      <c r="E357" s="60">
        <v>1.0141271384461E-2</v>
      </c>
    </row>
    <row r="358" spans="1:5" x14ac:dyDescent="0.35">
      <c r="A358" t="s">
        <v>197</v>
      </c>
      <c r="B358" s="60">
        <v>41.157539515832099</v>
      </c>
      <c r="C358" s="60">
        <v>1.16843903024455</v>
      </c>
      <c r="D358" s="60">
        <v>1.0423140579155901</v>
      </c>
      <c r="E358" s="60">
        <v>1.0611632076413E-2</v>
      </c>
    </row>
    <row r="359" spans="1:5" x14ac:dyDescent="0.35">
      <c r="A359" t="s">
        <v>197</v>
      </c>
      <c r="B359" s="60">
        <v>41.396566561335803</v>
      </c>
      <c r="C359" s="60">
        <v>1.2130606503133601</v>
      </c>
      <c r="D359" s="60">
        <v>1.03659343219488</v>
      </c>
      <c r="E359" s="60">
        <v>1.0297843085338E-2</v>
      </c>
    </row>
    <row r="360" spans="1:5" x14ac:dyDescent="0.35">
      <c r="A360" t="s">
        <v>197</v>
      </c>
      <c r="B360" s="60">
        <v>42.0021224528926</v>
      </c>
      <c r="C360" s="60">
        <v>1.19081075981831</v>
      </c>
      <c r="D360" s="60">
        <v>1.0337702541537701</v>
      </c>
      <c r="E360" s="60">
        <v>1.0145013912528001E-2</v>
      </c>
    </row>
    <row r="361" spans="1:5" x14ac:dyDescent="0.35">
      <c r="A361" t="s">
        <v>197</v>
      </c>
      <c r="B361" s="60">
        <v>40.9347220335316</v>
      </c>
      <c r="C361" s="60">
        <v>1.5659153462579101</v>
      </c>
      <c r="D361" s="60">
        <v>1.02331519457922</v>
      </c>
      <c r="E361" s="60">
        <v>1.0117102162946E-2</v>
      </c>
    </row>
    <row r="362" spans="1:5" x14ac:dyDescent="0.35">
      <c r="A362" t="s">
        <v>197</v>
      </c>
      <c r="B362" s="60">
        <v>41.4526416601392</v>
      </c>
      <c r="C362" s="60">
        <v>1.2044155683350899</v>
      </c>
      <c r="D362" s="60">
        <v>1.0154770631344401</v>
      </c>
      <c r="E362" s="60">
        <v>1.0006779898290999E-2</v>
      </c>
    </row>
    <row r="363" spans="1:5" x14ac:dyDescent="0.35">
      <c r="A363" t="s">
        <v>197</v>
      </c>
      <c r="B363" s="60">
        <v>41.581454819326098</v>
      </c>
      <c r="C363" s="60">
        <v>1.3367769947222901</v>
      </c>
      <c r="D363" s="60">
        <v>1.03255689947561</v>
      </c>
      <c r="E363" s="60">
        <v>1.038050236066E-2</v>
      </c>
    </row>
    <row r="364" spans="1:5" x14ac:dyDescent="0.35">
      <c r="A364" t="s">
        <v>197</v>
      </c>
      <c r="B364" s="60">
        <v>41.513691659356098</v>
      </c>
      <c r="C364" s="60">
        <v>1.32061790979656</v>
      </c>
      <c r="D364" s="60">
        <v>1.0404742340430599</v>
      </c>
      <c r="E364" s="60">
        <v>1.1604283270431E-2</v>
      </c>
    </row>
    <row r="365" spans="1:5" x14ac:dyDescent="0.35">
      <c r="A365" t="s">
        <v>197</v>
      </c>
      <c r="B365" s="60">
        <v>41.681722770054897</v>
      </c>
      <c r="C365" s="60">
        <v>3.4064595903161199</v>
      </c>
      <c r="D365" s="60">
        <v>1.0346789894779</v>
      </c>
      <c r="E365" s="60">
        <v>9.9617993272280003E-3</v>
      </c>
    </row>
    <row r="366" spans="1:5" x14ac:dyDescent="0.35">
      <c r="A366" t="s">
        <v>197</v>
      </c>
      <c r="B366" s="60">
        <v>41.8427402027569</v>
      </c>
      <c r="C366" s="60">
        <v>3.41353777496919</v>
      </c>
      <c r="D366" s="60">
        <v>1.0331944814827001</v>
      </c>
      <c r="E366" s="60">
        <v>1.0332846882504E-2</v>
      </c>
    </row>
    <row r="367" spans="1:5" x14ac:dyDescent="0.35">
      <c r="A367" t="s">
        <v>197</v>
      </c>
      <c r="B367" s="60">
        <v>43.391846895068603</v>
      </c>
      <c r="C367" s="60">
        <v>4.6936868630973096</v>
      </c>
      <c r="D367" s="60">
        <v>1.0395042619216499</v>
      </c>
      <c r="E367" s="60">
        <v>1.0951797588595E-2</v>
      </c>
    </row>
    <row r="368" spans="1:5" x14ac:dyDescent="0.35">
      <c r="A368" t="s">
        <v>197</v>
      </c>
      <c r="B368" s="60">
        <v>44.805529416372799</v>
      </c>
      <c r="C368" s="60">
        <v>4.8285903342771999</v>
      </c>
      <c r="D368" s="60">
        <v>1.03697054729041</v>
      </c>
      <c r="E368" s="60">
        <v>1.0762523882569E-2</v>
      </c>
    </row>
    <row r="369" spans="1:5" x14ac:dyDescent="0.35">
      <c r="A369" t="s">
        <v>197</v>
      </c>
      <c r="B369" s="60">
        <v>44.910567643708902</v>
      </c>
      <c r="C369" s="60">
        <v>3.4163299303958601</v>
      </c>
      <c r="D369" s="60">
        <v>1.0405169215925201</v>
      </c>
      <c r="E369" s="60">
        <v>1.0088988292372999E-2</v>
      </c>
    </row>
    <row r="370" spans="1:5" x14ac:dyDescent="0.35">
      <c r="A370" t="s">
        <v>197</v>
      </c>
      <c r="B370" s="60">
        <v>44.333070401840303</v>
      </c>
      <c r="C370" s="60">
        <v>3.3648923632582699</v>
      </c>
      <c r="D370" s="60">
        <v>1.03967559394772</v>
      </c>
      <c r="E370" s="60">
        <v>1.1184789879406E-2</v>
      </c>
    </row>
    <row r="371" spans="1:5" x14ac:dyDescent="0.35">
      <c r="A371" t="s">
        <v>197</v>
      </c>
      <c r="B371" s="60">
        <v>42.5582663870969</v>
      </c>
      <c r="C371" s="60">
        <v>0.97413765178836598</v>
      </c>
      <c r="D371" s="60">
        <v>1.03235150654806</v>
      </c>
      <c r="E371" s="60">
        <v>1.1378898876682E-2</v>
      </c>
    </row>
    <row r="372" spans="1:5" x14ac:dyDescent="0.35">
      <c r="A372" t="s">
        <v>197</v>
      </c>
      <c r="B372" s="60">
        <v>41.2930075993063</v>
      </c>
      <c r="C372" s="60">
        <v>1.5742625497154501</v>
      </c>
      <c r="D372" s="60">
        <v>1.0384924111831699</v>
      </c>
      <c r="E372" s="60">
        <v>1.0512871565601E-2</v>
      </c>
    </row>
    <row r="373" spans="1:5" x14ac:dyDescent="0.35">
      <c r="A373" t="s">
        <v>197</v>
      </c>
      <c r="B373" s="60">
        <v>42.263847370460603</v>
      </c>
      <c r="C373" s="60">
        <v>0.93077810767695301</v>
      </c>
      <c r="D373" s="60">
        <v>1.04306439578232</v>
      </c>
      <c r="E373" s="60">
        <v>9.835983205305E-3</v>
      </c>
    </row>
    <row r="374" spans="1:5" x14ac:dyDescent="0.35">
      <c r="A374" t="s">
        <v>197</v>
      </c>
      <c r="B374" s="60">
        <v>42.2699394282686</v>
      </c>
      <c r="C374" s="60">
        <v>1.15417518049192</v>
      </c>
      <c r="D374" s="60">
        <v>1.03349943981346</v>
      </c>
      <c r="E374" s="60">
        <v>9.8234982025129994E-3</v>
      </c>
    </row>
    <row r="375" spans="1:5" x14ac:dyDescent="0.35">
      <c r="A375" t="s">
        <v>197</v>
      </c>
      <c r="B375" s="60">
        <v>41.811140076613</v>
      </c>
      <c r="C375" s="60">
        <v>1.17260010890635</v>
      </c>
      <c r="D375" s="60">
        <v>1.02051836829703</v>
      </c>
      <c r="E375" s="60">
        <v>9.6535451623169996E-3</v>
      </c>
    </row>
    <row r="376" spans="1:5" x14ac:dyDescent="0.35">
      <c r="A376" t="s">
        <v>197</v>
      </c>
      <c r="B376" s="60">
        <v>41.8300561521907</v>
      </c>
      <c r="C376" s="60">
        <v>1.2868730325594699</v>
      </c>
      <c r="D376" s="60">
        <v>1.03513966045261</v>
      </c>
      <c r="E376" s="60">
        <v>9.7371100406279994E-3</v>
      </c>
    </row>
    <row r="377" spans="1:5" x14ac:dyDescent="0.35">
      <c r="A377" t="s">
        <v>197</v>
      </c>
      <c r="B377" s="60">
        <v>41.978854716198597</v>
      </c>
      <c r="C377" s="60">
        <v>1.30885625649325</v>
      </c>
      <c r="D377" s="60">
        <v>1.0339729728003899</v>
      </c>
      <c r="E377" s="60">
        <v>9.6475649680150006E-3</v>
      </c>
    </row>
    <row r="378" spans="1:5" x14ac:dyDescent="0.35">
      <c r="A378" t="s">
        <v>197</v>
      </c>
      <c r="B378" s="60">
        <v>40.260943195527602</v>
      </c>
      <c r="C378" s="60">
        <v>1.09344508803378</v>
      </c>
      <c r="D378" s="60">
        <v>1.0241925653003801</v>
      </c>
      <c r="E378" s="60">
        <v>1.0945811958786E-2</v>
      </c>
    </row>
    <row r="379" spans="1:5" x14ac:dyDescent="0.35">
      <c r="A379" t="s">
        <v>197</v>
      </c>
      <c r="B379" s="60">
        <v>40.694951465711597</v>
      </c>
      <c r="C379" s="60">
        <v>1.08688521469175</v>
      </c>
      <c r="D379" s="60">
        <v>1.03375719762045</v>
      </c>
      <c r="E379" s="60">
        <v>9.9312190049269996E-3</v>
      </c>
    </row>
    <row r="380" spans="1:5" x14ac:dyDescent="0.35">
      <c r="A380" t="s">
        <v>197</v>
      </c>
      <c r="B380" s="60">
        <v>40.4151392337548</v>
      </c>
      <c r="C380" s="60">
        <v>0.72469919292178298</v>
      </c>
      <c r="D380" s="60">
        <v>1.02269823773808</v>
      </c>
      <c r="E380" s="60">
        <v>9.9655219916030009E-3</v>
      </c>
    </row>
    <row r="381" spans="1:5" x14ac:dyDescent="0.35">
      <c r="A381" t="s">
        <v>197</v>
      </c>
      <c r="B381" s="60">
        <v>40.968556472512702</v>
      </c>
      <c r="C381" s="60">
        <v>0.72627513047284198</v>
      </c>
      <c r="D381" s="60">
        <v>1.0286737336796401</v>
      </c>
      <c r="E381" s="60">
        <v>1.0679105494345E-2</v>
      </c>
    </row>
    <row r="382" spans="1:5" x14ac:dyDescent="0.35">
      <c r="A382" t="s">
        <v>197</v>
      </c>
      <c r="B382" s="60">
        <v>40.505567903664598</v>
      </c>
      <c r="C382" s="60">
        <v>0.87002007618046395</v>
      </c>
      <c r="D382" s="60">
        <v>1.03300375181767</v>
      </c>
      <c r="E382" s="60">
        <v>1.1171724922838E-2</v>
      </c>
    </row>
    <row r="383" spans="1:5" x14ac:dyDescent="0.35">
      <c r="A383" t="s">
        <v>197</v>
      </c>
      <c r="B383" s="60">
        <v>40.264732067172197</v>
      </c>
      <c r="C383" s="60">
        <v>1.4521172116485901</v>
      </c>
      <c r="D383" s="60">
        <v>1.0356137409327499</v>
      </c>
      <c r="E383" s="60">
        <v>1.0216085944342E-2</v>
      </c>
    </row>
    <row r="384" spans="1:5" x14ac:dyDescent="0.35">
      <c r="A384" t="s">
        <v>197</v>
      </c>
      <c r="B384" s="60">
        <v>40.500352476880003</v>
      </c>
      <c r="C384" s="60">
        <v>0.90801010588285602</v>
      </c>
      <c r="D384" s="60">
        <v>1.0217277137730401</v>
      </c>
      <c r="E384" s="60">
        <v>1.0133710413716E-2</v>
      </c>
    </row>
    <row r="385" spans="1:5" x14ac:dyDescent="0.35">
      <c r="A385" t="s">
        <v>197</v>
      </c>
      <c r="B385" s="60">
        <v>40.799050909431799</v>
      </c>
      <c r="C385" s="60">
        <v>0.86746642618749703</v>
      </c>
      <c r="D385" s="60">
        <v>1.0297504845126699</v>
      </c>
      <c r="E385" s="60">
        <v>1.0467539714876999E-2</v>
      </c>
    </row>
    <row r="386" spans="1:5" x14ac:dyDescent="0.35">
      <c r="A386" t="s">
        <v>197</v>
      </c>
      <c r="B386" s="60">
        <v>40.503744424267197</v>
      </c>
      <c r="C386" s="60">
        <v>0.873750799931449</v>
      </c>
      <c r="D386" s="60">
        <v>1.0214118704425099</v>
      </c>
      <c r="E386" s="60">
        <v>1.0210096353242E-2</v>
      </c>
    </row>
    <row r="387" spans="1:5" x14ac:dyDescent="0.35">
      <c r="A387" t="s">
        <v>197</v>
      </c>
      <c r="B387" s="60">
        <v>40.760000247500997</v>
      </c>
      <c r="C387" s="60">
        <v>0.78394612811867803</v>
      </c>
      <c r="D387" s="60">
        <v>1.02216726259028</v>
      </c>
      <c r="E387" s="60">
        <v>1.0118988240971001E-2</v>
      </c>
    </row>
    <row r="388" spans="1:5" x14ac:dyDescent="0.35">
      <c r="A388" t="s">
        <v>197</v>
      </c>
      <c r="B388" s="60">
        <v>40.846231557070901</v>
      </c>
      <c r="C388" s="60">
        <v>0.75867556033153805</v>
      </c>
      <c r="D388" s="60">
        <v>1.03309345837249</v>
      </c>
      <c r="E388" s="60">
        <v>1.0560493482255E-2</v>
      </c>
    </row>
    <row r="389" spans="1:5" x14ac:dyDescent="0.35">
      <c r="A389" t="s">
        <v>197</v>
      </c>
      <c r="B389" s="60">
        <v>40.130595823968598</v>
      </c>
      <c r="C389" s="60">
        <v>1.4655758806711501</v>
      </c>
      <c r="D389" s="60">
        <v>1.0364655107479399</v>
      </c>
      <c r="E389" s="60">
        <v>1.1438007129363E-2</v>
      </c>
    </row>
    <row r="390" spans="1:5" x14ac:dyDescent="0.35">
      <c r="A390" t="s">
        <v>197</v>
      </c>
      <c r="B390" s="60">
        <v>40.822247547528498</v>
      </c>
      <c r="C390" s="60">
        <v>1.2396025073377199</v>
      </c>
      <c r="D390" s="60">
        <v>1.0264701885840399</v>
      </c>
      <c r="E390" s="60">
        <v>1.0517721402023001E-2</v>
      </c>
    </row>
    <row r="391" spans="1:5" x14ac:dyDescent="0.35">
      <c r="A391" t="s">
        <v>197</v>
      </c>
      <c r="B391" s="60">
        <v>40.951027788572297</v>
      </c>
      <c r="C391" s="60">
        <v>1.2509585906208001</v>
      </c>
      <c r="D391" s="60">
        <v>1.0301168530535101</v>
      </c>
      <c r="E391" s="60">
        <v>1.0274928595766E-2</v>
      </c>
    </row>
    <row r="392" spans="1:5" x14ac:dyDescent="0.35">
      <c r="A392" t="s">
        <v>197</v>
      </c>
      <c r="B392" s="60">
        <v>39.666137932615001</v>
      </c>
      <c r="C392" s="60">
        <v>1.0565571813541399</v>
      </c>
      <c r="D392" s="60">
        <v>1.02129249304249</v>
      </c>
      <c r="E392" s="60">
        <v>1.0296735165287001E-2</v>
      </c>
    </row>
    <row r="393" spans="1:5" x14ac:dyDescent="0.35">
      <c r="A393" t="s">
        <v>198</v>
      </c>
      <c r="B393" s="60">
        <v>161.255727044342</v>
      </c>
      <c r="C393" s="60">
        <v>8.0289320478200707</v>
      </c>
      <c r="D393" s="60">
        <v>1.8532162199920601</v>
      </c>
      <c r="E393" s="60">
        <v>2.5628898571822999E-2</v>
      </c>
    </row>
    <row r="394" spans="1:5" x14ac:dyDescent="0.35">
      <c r="A394" t="s">
        <v>198</v>
      </c>
      <c r="B394" s="60">
        <v>156.33810886718999</v>
      </c>
      <c r="C394" s="60">
        <v>3.96155110260128</v>
      </c>
      <c r="D394" s="60">
        <v>1.8607025624429101</v>
      </c>
      <c r="E394" s="60">
        <v>2.4436704382219999E-2</v>
      </c>
    </row>
    <row r="395" spans="1:5" x14ac:dyDescent="0.35">
      <c r="A395" t="s">
        <v>198</v>
      </c>
      <c r="B395" s="60">
        <v>154.84298401854701</v>
      </c>
      <c r="C395" s="60">
        <v>3.92366517999685</v>
      </c>
      <c r="D395" s="60">
        <v>1.8606491507316101</v>
      </c>
      <c r="E395" s="60">
        <v>2.4248623607607E-2</v>
      </c>
    </row>
    <row r="396" spans="1:5" x14ac:dyDescent="0.35">
      <c r="A396" t="s">
        <v>198</v>
      </c>
      <c r="B396" s="60">
        <v>152.35545208968</v>
      </c>
      <c r="C396" s="60">
        <v>3.8606320211146898</v>
      </c>
      <c r="D396" s="60">
        <v>1.8677504042448501</v>
      </c>
      <c r="E396" s="60">
        <v>2.3711794713449998E-2</v>
      </c>
    </row>
    <row r="397" spans="1:5" x14ac:dyDescent="0.35">
      <c r="A397" t="s">
        <v>198</v>
      </c>
      <c r="B397" s="60">
        <v>157.37632408985999</v>
      </c>
      <c r="C397" s="60">
        <v>3.3652824803148702</v>
      </c>
      <c r="D397" s="60">
        <v>1.84348258306517</v>
      </c>
      <c r="E397" s="60">
        <v>2.3079906661562E-2</v>
      </c>
    </row>
    <row r="398" spans="1:5" x14ac:dyDescent="0.35">
      <c r="A398" t="s">
        <v>198</v>
      </c>
      <c r="B398" s="60">
        <v>153.12025320036</v>
      </c>
      <c r="C398" s="60">
        <v>3.2742720892522699</v>
      </c>
      <c r="D398" s="60">
        <v>1.8288233978270001</v>
      </c>
      <c r="E398" s="60">
        <v>2.2838026310112999E-2</v>
      </c>
    </row>
    <row r="399" spans="1:5" x14ac:dyDescent="0.35">
      <c r="A399" t="s">
        <v>198</v>
      </c>
      <c r="B399" s="60">
        <v>153.229018407052</v>
      </c>
      <c r="C399" s="60">
        <v>3.27659788791776</v>
      </c>
      <c r="D399" s="60">
        <v>1.84695796778763</v>
      </c>
      <c r="E399" s="60">
        <v>2.4808286577006001E-2</v>
      </c>
    </row>
    <row r="400" spans="1:5" x14ac:dyDescent="0.35">
      <c r="A400" t="s">
        <v>198</v>
      </c>
      <c r="B400" s="60">
        <v>153.58886431534</v>
      </c>
      <c r="C400" s="60">
        <v>1.75864807686687</v>
      </c>
      <c r="D400" s="60">
        <v>1.85220008604679</v>
      </c>
      <c r="E400" s="60">
        <v>2.2769075038795002E-2</v>
      </c>
    </row>
    <row r="401" spans="1:5" x14ac:dyDescent="0.35">
      <c r="A401" t="s">
        <v>198</v>
      </c>
      <c r="B401" s="60">
        <v>154.98607185620199</v>
      </c>
      <c r="C401" s="60">
        <v>1.7746466088286399</v>
      </c>
      <c r="D401" s="60">
        <v>1.8672116253850199</v>
      </c>
      <c r="E401" s="60">
        <v>2.2959980767289001E-2</v>
      </c>
    </row>
    <row r="402" spans="1:5" x14ac:dyDescent="0.35">
      <c r="A402" t="s">
        <v>198</v>
      </c>
      <c r="B402" s="60">
        <v>155.32864002137001</v>
      </c>
      <c r="C402" s="60">
        <v>1.77856913828775</v>
      </c>
      <c r="D402" s="60">
        <v>1.8593361235761201</v>
      </c>
      <c r="E402" s="60">
        <v>2.3031734250740999E-2</v>
      </c>
    </row>
    <row r="403" spans="1:5" x14ac:dyDescent="0.35">
      <c r="A403" t="s">
        <v>198</v>
      </c>
      <c r="B403" s="60">
        <v>153.357009119851</v>
      </c>
      <c r="C403" s="60">
        <v>3.3780983951525601</v>
      </c>
      <c r="D403" s="60">
        <v>1.8424955470664</v>
      </c>
      <c r="E403" s="60">
        <v>2.2827301926611001E-2</v>
      </c>
    </row>
    <row r="404" spans="1:5" x14ac:dyDescent="0.35">
      <c r="A404" t="s">
        <v>198</v>
      </c>
      <c r="B404" s="60">
        <v>150.57817906154401</v>
      </c>
      <c r="C404" s="60">
        <v>7.4972963114493201</v>
      </c>
      <c r="D404" s="60">
        <v>1.8414134859817299</v>
      </c>
      <c r="E404" s="60">
        <v>2.5228172555196E-2</v>
      </c>
    </row>
    <row r="405" spans="1:5" x14ac:dyDescent="0.35">
      <c r="A405" t="s">
        <v>198</v>
      </c>
      <c r="B405" s="60">
        <v>155.336667376587</v>
      </c>
      <c r="C405" s="60">
        <v>3.4217056643501702</v>
      </c>
      <c r="D405" s="60">
        <v>1.8738993239889701</v>
      </c>
      <c r="E405" s="60">
        <v>2.3400675609555999E-2</v>
      </c>
    </row>
    <row r="406" spans="1:5" x14ac:dyDescent="0.35">
      <c r="A406" t="s">
        <v>198</v>
      </c>
      <c r="B406" s="60">
        <v>155.01563874245201</v>
      </c>
      <c r="C406" s="60">
        <v>3.4146341498494999</v>
      </c>
      <c r="D406" s="60">
        <v>1.85263792588238</v>
      </c>
      <c r="E406" s="60">
        <v>2.308175878928E-2</v>
      </c>
    </row>
    <row r="407" spans="1:5" x14ac:dyDescent="0.35">
      <c r="A407" t="s">
        <v>198</v>
      </c>
      <c r="B407" s="60">
        <v>157.16439431414801</v>
      </c>
      <c r="C407" s="60">
        <v>3.2720706544365701</v>
      </c>
      <c r="D407" s="60">
        <v>1.8676931310953799</v>
      </c>
      <c r="E407" s="60">
        <v>2.3965433530621999E-2</v>
      </c>
    </row>
    <row r="408" spans="1:5" x14ac:dyDescent="0.35">
      <c r="A408" t="s">
        <v>198</v>
      </c>
      <c r="B408" s="60">
        <v>153.919824874624</v>
      </c>
      <c r="C408" s="60">
        <v>3.20452061871966</v>
      </c>
      <c r="D408" s="60">
        <v>1.86789139430683</v>
      </c>
      <c r="E408" s="60">
        <v>2.4709135004287001E-2</v>
      </c>
    </row>
    <row r="409" spans="1:5" x14ac:dyDescent="0.35">
      <c r="A409" t="s">
        <v>198</v>
      </c>
      <c r="B409" s="60">
        <v>152.56162796633799</v>
      </c>
      <c r="C409" s="60">
        <v>3.1762437544468001</v>
      </c>
      <c r="D409" s="60">
        <v>1.87801689931378</v>
      </c>
      <c r="E409" s="60">
        <v>2.3017801374075001E-2</v>
      </c>
    </row>
    <row r="410" spans="1:5" x14ac:dyDescent="0.35">
      <c r="A410" t="s">
        <v>198</v>
      </c>
      <c r="B410" s="60">
        <v>155.71778639213301</v>
      </c>
      <c r="C410" s="60">
        <v>2.5978304796438998</v>
      </c>
      <c r="D410" s="60">
        <v>1.85822228169166</v>
      </c>
      <c r="E410" s="60">
        <v>2.2373563846281998E-2</v>
      </c>
    </row>
    <row r="411" spans="1:5" x14ac:dyDescent="0.35">
      <c r="A411" t="s">
        <v>198</v>
      </c>
      <c r="B411" s="60">
        <v>153.66312441135099</v>
      </c>
      <c r="C411" s="60">
        <v>2.5635526771994201</v>
      </c>
      <c r="D411" s="60">
        <v>1.83328165579248</v>
      </c>
      <c r="E411" s="60">
        <v>2.5700516122613998E-2</v>
      </c>
    </row>
    <row r="412" spans="1:5" x14ac:dyDescent="0.35">
      <c r="A412" t="s">
        <v>198</v>
      </c>
      <c r="B412" s="60">
        <v>154.46429383492099</v>
      </c>
      <c r="C412" s="60">
        <v>2.5769185385832101</v>
      </c>
      <c r="D412" s="60">
        <v>1.84121199039296</v>
      </c>
      <c r="E412" s="60">
        <v>2.2917668391813001E-2</v>
      </c>
    </row>
    <row r="413" spans="1:5" x14ac:dyDescent="0.35">
      <c r="A413" t="s">
        <v>198</v>
      </c>
      <c r="B413" s="60">
        <v>153.64790354315201</v>
      </c>
      <c r="C413" s="60">
        <v>5.0128903464233998</v>
      </c>
      <c r="D413" s="60">
        <v>1.8538305829124999</v>
      </c>
      <c r="E413" s="60">
        <v>2.3610433263811001E-2</v>
      </c>
    </row>
    <row r="414" spans="1:5" x14ac:dyDescent="0.35">
      <c r="A414" t="s">
        <v>198</v>
      </c>
      <c r="B414" s="60">
        <v>153.37173457434599</v>
      </c>
      <c r="C414" s="60">
        <v>5.0038801046577399</v>
      </c>
      <c r="D414" s="60">
        <v>1.86823741130722</v>
      </c>
      <c r="E414" s="60">
        <v>2.4581765366146001E-2</v>
      </c>
    </row>
    <row r="415" spans="1:5" x14ac:dyDescent="0.35">
      <c r="A415" t="s">
        <v>198</v>
      </c>
      <c r="B415" s="60">
        <v>151.45196025636</v>
      </c>
      <c r="C415" s="60">
        <v>7.5408019280647904</v>
      </c>
      <c r="D415" s="60">
        <v>1.85083401573725</v>
      </c>
      <c r="E415" s="60">
        <v>2.6236290638042E-2</v>
      </c>
    </row>
    <row r="416" spans="1:5" x14ac:dyDescent="0.35">
      <c r="A416" t="s">
        <v>198</v>
      </c>
      <c r="B416" s="60">
        <v>156.678838145805</v>
      </c>
      <c r="C416" s="60">
        <v>5.11177710283145</v>
      </c>
      <c r="D416" s="60">
        <v>1.85895718550802</v>
      </c>
      <c r="E416" s="60">
        <v>2.2797657066746999E-2</v>
      </c>
    </row>
    <row r="417" spans="1:5" x14ac:dyDescent="0.35">
      <c r="A417" t="s">
        <v>198</v>
      </c>
      <c r="B417" s="60">
        <v>158.56228724061299</v>
      </c>
      <c r="C417" s="60">
        <v>4.6149665266221502</v>
      </c>
      <c r="D417" s="60">
        <v>1.8718654984999099</v>
      </c>
      <c r="E417" s="60">
        <v>2.3282451021598E-2</v>
      </c>
    </row>
    <row r="418" spans="1:5" x14ac:dyDescent="0.35">
      <c r="A418" t="s">
        <v>198</v>
      </c>
      <c r="B418" s="60">
        <v>152.97168523577</v>
      </c>
      <c r="C418" s="60">
        <v>4.4522516619149499</v>
      </c>
      <c r="D418" s="60">
        <v>1.85429352486759</v>
      </c>
      <c r="E418" s="60">
        <v>2.3846045638807999E-2</v>
      </c>
    </row>
    <row r="419" spans="1:5" x14ac:dyDescent="0.35">
      <c r="A419" t="s">
        <v>198</v>
      </c>
      <c r="B419" s="60">
        <v>152.07239256746101</v>
      </c>
      <c r="C419" s="60">
        <v>4.42607768552935</v>
      </c>
      <c r="D419" s="60">
        <v>1.83788078994308</v>
      </c>
      <c r="E419" s="60">
        <v>2.2360097673606E-2</v>
      </c>
    </row>
    <row r="420" spans="1:5" x14ac:dyDescent="0.35">
      <c r="A420" t="s">
        <v>198</v>
      </c>
      <c r="B420" s="60">
        <v>155.047905793339</v>
      </c>
      <c r="C420" s="60">
        <v>1.9184813597706201</v>
      </c>
      <c r="D420" s="60">
        <v>1.86244762375287</v>
      </c>
      <c r="E420" s="60">
        <v>2.4795454483467001E-2</v>
      </c>
    </row>
    <row r="421" spans="1:5" x14ac:dyDescent="0.35">
      <c r="A421" t="s">
        <v>198</v>
      </c>
      <c r="B421" s="60">
        <v>153.97734730390999</v>
      </c>
      <c r="C421" s="60">
        <v>1.9052348312476799</v>
      </c>
      <c r="D421" s="60">
        <v>1.87799315801442</v>
      </c>
      <c r="E421" s="60">
        <v>2.3636638815824999E-2</v>
      </c>
    </row>
    <row r="422" spans="1:5" x14ac:dyDescent="0.35">
      <c r="A422" t="s">
        <v>198</v>
      </c>
      <c r="B422" s="60">
        <v>154.705648507879</v>
      </c>
      <c r="C422" s="60">
        <v>1.9142464478636201</v>
      </c>
      <c r="D422" s="60">
        <v>1.8467727601066799</v>
      </c>
      <c r="E422" s="60">
        <v>2.2365678072250001E-2</v>
      </c>
    </row>
    <row r="423" spans="1:5" x14ac:dyDescent="0.35">
      <c r="A423" t="s">
        <v>198</v>
      </c>
      <c r="B423" s="60">
        <v>155.11905584153499</v>
      </c>
      <c r="C423" s="60">
        <v>3.5022902640138001</v>
      </c>
      <c r="D423" s="60">
        <v>1.8752352404421699</v>
      </c>
      <c r="E423" s="60">
        <v>2.414193041262E-2</v>
      </c>
    </row>
    <row r="424" spans="1:5" x14ac:dyDescent="0.35">
      <c r="A424" t="s">
        <v>198</v>
      </c>
      <c r="B424" s="60">
        <v>155.57837471038599</v>
      </c>
      <c r="C424" s="60">
        <v>3.5126608016226499</v>
      </c>
      <c r="D424" s="60">
        <v>1.86224950122948</v>
      </c>
      <c r="E424" s="60">
        <v>2.3453357138382001E-2</v>
      </c>
    </row>
    <row r="425" spans="1:5" x14ac:dyDescent="0.35">
      <c r="A425" t="s">
        <v>198</v>
      </c>
      <c r="B425" s="60">
        <v>152.91418508398701</v>
      </c>
      <c r="C425" s="60">
        <v>3.4525085183367401</v>
      </c>
      <c r="D425" s="60">
        <v>1.84232012300157</v>
      </c>
      <c r="E425" s="60">
        <v>2.2990402017033E-2</v>
      </c>
    </row>
    <row r="426" spans="1:5" x14ac:dyDescent="0.35">
      <c r="A426" t="s">
        <v>198</v>
      </c>
      <c r="B426" s="60">
        <v>156.053795888661</v>
      </c>
      <c r="C426" s="60">
        <v>1.84615608242561</v>
      </c>
      <c r="D426" s="60">
        <v>1.88897725123677</v>
      </c>
      <c r="E426" s="60">
        <v>2.5334884005684E-2</v>
      </c>
    </row>
    <row r="427" spans="1:5" x14ac:dyDescent="0.35">
      <c r="A427" t="s">
        <v>198</v>
      </c>
      <c r="B427" s="60">
        <v>157.01734131937701</v>
      </c>
      <c r="C427" s="60">
        <v>3.3358755175533701</v>
      </c>
      <c r="D427" s="60">
        <v>1.85975099146203</v>
      </c>
      <c r="E427" s="60">
        <v>2.3670078295184999E-2</v>
      </c>
    </row>
    <row r="428" spans="1:5" x14ac:dyDescent="0.35">
      <c r="A428" t="s">
        <v>198</v>
      </c>
      <c r="B428" s="60">
        <v>154.198073450566</v>
      </c>
      <c r="C428" s="60">
        <v>3.2759794157472601</v>
      </c>
      <c r="D428" s="60">
        <v>1.83407121460192</v>
      </c>
      <c r="E428" s="60">
        <v>2.3328897072461999E-2</v>
      </c>
    </row>
    <row r="429" spans="1:5" x14ac:dyDescent="0.35">
      <c r="A429" t="s">
        <v>198</v>
      </c>
      <c r="B429" s="60">
        <v>152.42761206610999</v>
      </c>
      <c r="C429" s="60">
        <v>3.2383654889188298</v>
      </c>
      <c r="D429" s="60">
        <v>1.85903778538826</v>
      </c>
      <c r="E429" s="60">
        <v>2.4248788027877E-2</v>
      </c>
    </row>
    <row r="430" spans="1:5" x14ac:dyDescent="0.35">
      <c r="A430" t="s">
        <v>198</v>
      </c>
      <c r="B430" s="60">
        <v>155.69198362392001</v>
      </c>
      <c r="C430" s="60">
        <v>1.6755862590433099</v>
      </c>
      <c r="D430" s="60">
        <v>1.8527976916254201</v>
      </c>
      <c r="E430" s="60">
        <v>2.2391179193307999E-2</v>
      </c>
    </row>
    <row r="431" spans="1:5" x14ac:dyDescent="0.35">
      <c r="A431" t="s">
        <v>198</v>
      </c>
      <c r="B431" s="60">
        <v>153.39271538325201</v>
      </c>
      <c r="C431" s="60">
        <v>1.6508411040247699</v>
      </c>
      <c r="D431" s="60">
        <v>1.86136488134098</v>
      </c>
      <c r="E431" s="60">
        <v>2.2696551364269998E-2</v>
      </c>
    </row>
    <row r="432" spans="1:5" x14ac:dyDescent="0.35">
      <c r="A432" t="s">
        <v>198</v>
      </c>
      <c r="B432" s="60">
        <v>154.70600689683801</v>
      </c>
      <c r="C432" s="60">
        <v>1.6649749930219</v>
      </c>
      <c r="D432" s="60">
        <v>1.85349529251209</v>
      </c>
      <c r="E432" s="60">
        <v>2.4506914259130999E-2</v>
      </c>
    </row>
    <row r="433" spans="1:5" x14ac:dyDescent="0.35">
      <c r="A433" t="s">
        <v>198</v>
      </c>
      <c r="B433" s="60">
        <v>154.08661768571201</v>
      </c>
      <c r="C433" s="60">
        <v>1.92113258993414</v>
      </c>
      <c r="D433" s="60">
        <v>1.86124934373711</v>
      </c>
      <c r="E433" s="60">
        <v>2.3054974887949001E-2</v>
      </c>
    </row>
    <row r="434" spans="1:5" x14ac:dyDescent="0.35">
      <c r="A434" t="s">
        <v>198</v>
      </c>
      <c r="B434" s="60">
        <v>155.221160126135</v>
      </c>
      <c r="C434" s="60">
        <v>1.9352779225379499</v>
      </c>
      <c r="D434" s="60">
        <v>1.8442805008146299</v>
      </c>
      <c r="E434" s="60">
        <v>2.5006953646967998E-2</v>
      </c>
    </row>
    <row r="435" spans="1:5" x14ac:dyDescent="0.35">
      <c r="A435" t="s">
        <v>198</v>
      </c>
      <c r="B435" s="60">
        <v>154.50322121242101</v>
      </c>
      <c r="C435" s="60">
        <v>1.9263267503632799</v>
      </c>
      <c r="D435" s="60">
        <v>1.86330777543305</v>
      </c>
      <c r="E435" s="60">
        <v>2.333039288976E-2</v>
      </c>
    </row>
    <row r="436" spans="1:5" x14ac:dyDescent="0.35">
      <c r="A436" t="s">
        <v>198</v>
      </c>
      <c r="B436" s="60">
        <v>155.31311674122301</v>
      </c>
      <c r="C436" s="60">
        <v>2.2422664632712501</v>
      </c>
      <c r="D436" s="60">
        <v>1.8582776181109699</v>
      </c>
      <c r="E436" s="60">
        <v>2.4369754384179002E-2</v>
      </c>
    </row>
    <row r="437" spans="1:5" x14ac:dyDescent="0.35">
      <c r="A437" t="s">
        <v>198</v>
      </c>
      <c r="B437" s="60">
        <v>153.300198831231</v>
      </c>
      <c r="C437" s="60">
        <v>1.81358032912736</v>
      </c>
      <c r="D437" s="60">
        <v>1.8542581625767001</v>
      </c>
      <c r="E437" s="60">
        <v>2.4476256439482001E-2</v>
      </c>
    </row>
    <row r="438" spans="1:5" x14ac:dyDescent="0.35">
      <c r="A438" t="s">
        <v>198</v>
      </c>
      <c r="B438" s="60">
        <v>152.952372599456</v>
      </c>
      <c r="C438" s="60">
        <v>2.2081842329450998</v>
      </c>
      <c r="D438" s="60">
        <v>1.8347139548819</v>
      </c>
      <c r="E438" s="60">
        <v>2.3232844997147999E-2</v>
      </c>
    </row>
    <row r="439" spans="1:5" x14ac:dyDescent="0.35">
      <c r="A439" t="s">
        <v>198</v>
      </c>
      <c r="B439" s="60">
        <v>155.481621544295</v>
      </c>
      <c r="C439" s="60">
        <v>2.2446991790441202</v>
      </c>
      <c r="D439" s="60">
        <v>1.86863951801797</v>
      </c>
      <c r="E439" s="60">
        <v>2.3007134226296001E-2</v>
      </c>
    </row>
    <row r="440" spans="1:5" x14ac:dyDescent="0.35">
      <c r="A440" t="s">
        <v>198</v>
      </c>
      <c r="B440" s="60">
        <v>155.771019614876</v>
      </c>
      <c r="C440" s="60">
        <v>2.8323158169583902</v>
      </c>
      <c r="D440" s="60">
        <v>1.86066072069008</v>
      </c>
      <c r="E440" s="60">
        <v>2.3468973359081002E-2</v>
      </c>
    </row>
    <row r="441" spans="1:5" x14ac:dyDescent="0.35">
      <c r="A441" t="s">
        <v>198</v>
      </c>
      <c r="B441" s="60">
        <v>154.51827321011501</v>
      </c>
      <c r="C441" s="60">
        <v>2.8095376810405801</v>
      </c>
      <c r="D441" s="60">
        <v>1.85702133356314</v>
      </c>
      <c r="E441" s="60">
        <v>2.238227853442E-2</v>
      </c>
    </row>
    <row r="442" spans="1:5" x14ac:dyDescent="0.35">
      <c r="A442" t="s">
        <v>198</v>
      </c>
      <c r="B442" s="60">
        <v>153.527026432394</v>
      </c>
      <c r="C442" s="60">
        <v>2.7915142776245299</v>
      </c>
      <c r="D442" s="60">
        <v>1.8688795922871</v>
      </c>
      <c r="E442" s="60">
        <v>2.3053685500288999E-2</v>
      </c>
    </row>
    <row r="443" spans="1:5" x14ac:dyDescent="0.35">
      <c r="A443" t="s">
        <v>198</v>
      </c>
      <c r="B443" s="60">
        <v>154.051168230565</v>
      </c>
      <c r="C443" s="60">
        <v>3.0409257363584099</v>
      </c>
      <c r="D443" s="60">
        <v>1.8624055320099899</v>
      </c>
      <c r="E443" s="60">
        <v>2.3030437526686001E-2</v>
      </c>
    </row>
    <row r="444" spans="1:5" x14ac:dyDescent="0.35">
      <c r="A444" t="s">
        <v>198</v>
      </c>
      <c r="B444" s="60">
        <v>153.119088960483</v>
      </c>
      <c r="C444" s="60">
        <v>3.02252675975036</v>
      </c>
      <c r="D444" s="60">
        <v>1.8549213638194499</v>
      </c>
      <c r="E444" s="60">
        <v>2.2841675919571001E-2</v>
      </c>
    </row>
    <row r="445" spans="1:5" x14ac:dyDescent="0.35">
      <c r="A445" t="s">
        <v>198</v>
      </c>
      <c r="B445" s="60">
        <v>156.76438993516001</v>
      </c>
      <c r="C445" s="60">
        <v>3.0944839521429301</v>
      </c>
      <c r="D445" s="60">
        <v>1.86617287337308</v>
      </c>
      <c r="E445" s="60">
        <v>2.2634041358485998E-2</v>
      </c>
    </row>
    <row r="446" spans="1:5" x14ac:dyDescent="0.35">
      <c r="A446" t="s">
        <v>198</v>
      </c>
      <c r="B446" s="60">
        <v>152.8742399482</v>
      </c>
      <c r="C446" s="60">
        <v>3.0099974655084201</v>
      </c>
      <c r="D446" s="60">
        <v>1.83854897741379</v>
      </c>
      <c r="E446" s="60">
        <v>2.1681634415162E-2</v>
      </c>
    </row>
    <row r="447" spans="1:5" x14ac:dyDescent="0.35">
      <c r="A447" t="s">
        <v>198</v>
      </c>
      <c r="B447" s="60">
        <v>155.75056485051499</v>
      </c>
      <c r="C447" s="60">
        <v>3.0666304905941399</v>
      </c>
      <c r="D447" s="60">
        <v>1.8603781493112901</v>
      </c>
      <c r="E447" s="60">
        <v>2.2155950038182E-2</v>
      </c>
    </row>
    <row r="448" spans="1:5" x14ac:dyDescent="0.35">
      <c r="A448" t="s">
        <v>198</v>
      </c>
      <c r="B448" s="60">
        <v>154.37989515181599</v>
      </c>
      <c r="C448" s="60">
        <v>1.8263534111153299</v>
      </c>
      <c r="D448" s="60">
        <v>1.88015388101588</v>
      </c>
      <c r="E448" s="60">
        <v>2.7263505922896999E-2</v>
      </c>
    </row>
    <row r="449" spans="1:5" x14ac:dyDescent="0.35">
      <c r="A449" t="s">
        <v>198</v>
      </c>
      <c r="B449" s="60">
        <v>155.175195201284</v>
      </c>
      <c r="C449" s="60">
        <v>3.0553018247149102</v>
      </c>
      <c r="D449" s="60">
        <v>1.85856422069321</v>
      </c>
      <c r="E449" s="60">
        <v>2.3767748923111998E-2</v>
      </c>
    </row>
    <row r="450" spans="1:5" x14ac:dyDescent="0.35">
      <c r="A450" t="s">
        <v>198</v>
      </c>
      <c r="B450" s="60">
        <v>154.44146092465101</v>
      </c>
      <c r="C450" s="60">
        <v>2.7234562052526798</v>
      </c>
      <c r="D450" s="60">
        <v>1.86360383892038</v>
      </c>
      <c r="E450" s="60">
        <v>2.4048410343997999E-2</v>
      </c>
    </row>
    <row r="451" spans="1:5" x14ac:dyDescent="0.35">
      <c r="A451" t="s">
        <v>198</v>
      </c>
      <c r="B451" s="60">
        <v>155.00497251993301</v>
      </c>
      <c r="C451" s="60">
        <v>2.7333932981920701</v>
      </c>
      <c r="D451" s="60">
        <v>1.8479128604644199</v>
      </c>
      <c r="E451" s="60">
        <v>2.4744059110483999E-2</v>
      </c>
    </row>
    <row r="452" spans="1:5" x14ac:dyDescent="0.35">
      <c r="A452" t="s">
        <v>198</v>
      </c>
      <c r="B452" s="60">
        <v>154.201069714505</v>
      </c>
      <c r="C452" s="60">
        <v>2.71921709142249</v>
      </c>
      <c r="D452" s="60">
        <v>1.8346465562912599</v>
      </c>
      <c r="E452" s="60">
        <v>2.3841759753269999E-2</v>
      </c>
    </row>
    <row r="453" spans="1:5" x14ac:dyDescent="0.35">
      <c r="A453" t="s">
        <v>198</v>
      </c>
      <c r="B453" s="60">
        <v>152.327267867838</v>
      </c>
      <c r="C453" s="60">
        <v>4.0994122824835797</v>
      </c>
      <c r="D453" s="60">
        <v>1.85204993355614</v>
      </c>
      <c r="E453" s="60">
        <v>2.3124989588987999E-2</v>
      </c>
    </row>
    <row r="454" spans="1:5" x14ac:dyDescent="0.35">
      <c r="A454" t="s">
        <v>198</v>
      </c>
      <c r="B454" s="60">
        <v>153.75421066089999</v>
      </c>
      <c r="C454" s="60">
        <v>4.2725609939762803</v>
      </c>
      <c r="D454" s="60">
        <v>1.8506773685871301</v>
      </c>
      <c r="E454" s="60">
        <v>2.2786266958667999E-2</v>
      </c>
    </row>
    <row r="455" spans="1:5" x14ac:dyDescent="0.35">
      <c r="A455" t="s">
        <v>198</v>
      </c>
      <c r="B455" s="60">
        <v>153.509384313054</v>
      </c>
      <c r="C455" s="60">
        <v>4.2657576973406304</v>
      </c>
      <c r="D455" s="60">
        <v>1.84448815895973</v>
      </c>
      <c r="E455" s="60">
        <v>2.0743800725433002E-2</v>
      </c>
    </row>
    <row r="456" spans="1:5" x14ac:dyDescent="0.35">
      <c r="A456" t="s">
        <v>198</v>
      </c>
      <c r="B456" s="60">
        <v>156.42089020656201</v>
      </c>
      <c r="C456" s="60">
        <v>4.3466633613927996</v>
      </c>
      <c r="D456" s="60">
        <v>1.8510909095408901</v>
      </c>
      <c r="E456" s="60">
        <v>2.0578192658578E-2</v>
      </c>
    </row>
    <row r="457" spans="1:5" x14ac:dyDescent="0.35">
      <c r="A457" t="s">
        <v>198</v>
      </c>
      <c r="B457" s="60">
        <v>157.563792415655</v>
      </c>
      <c r="C457" s="60">
        <v>3.54325508252187</v>
      </c>
      <c r="D457" s="60">
        <v>1.8701268805968101</v>
      </c>
      <c r="E457" s="60">
        <v>2.2246645176626001E-2</v>
      </c>
    </row>
    <row r="458" spans="1:5" x14ac:dyDescent="0.35">
      <c r="A458" t="s">
        <v>198</v>
      </c>
      <c r="B458" s="60">
        <v>153.51723862395701</v>
      </c>
      <c r="C458" s="60">
        <v>3.4522571948135798</v>
      </c>
      <c r="D458" s="60">
        <v>1.85997077826428</v>
      </c>
      <c r="E458" s="60">
        <v>2.3623536857521998E-2</v>
      </c>
    </row>
    <row r="459" spans="1:5" x14ac:dyDescent="0.35">
      <c r="A459" t="s">
        <v>198</v>
      </c>
      <c r="B459" s="60">
        <v>152.58008511664099</v>
      </c>
      <c r="C459" s="60">
        <v>3.4311827215669601</v>
      </c>
      <c r="D459" s="60">
        <v>1.8344162489939699</v>
      </c>
      <c r="E459" s="60">
        <v>2.1452686314879E-2</v>
      </c>
    </row>
    <row r="460" spans="1:5" x14ac:dyDescent="0.35">
      <c r="A460" t="s">
        <v>198</v>
      </c>
      <c r="B460" s="60">
        <v>154.49069577277601</v>
      </c>
      <c r="C460" s="60">
        <v>4.2480929410234802</v>
      </c>
      <c r="D460" s="60">
        <v>1.84907459255288</v>
      </c>
      <c r="E460" s="60">
        <v>2.0110970381049E-2</v>
      </c>
    </row>
    <row r="461" spans="1:5" x14ac:dyDescent="0.35">
      <c r="A461" t="s">
        <v>198</v>
      </c>
      <c r="B461" s="60">
        <v>154.29399456394799</v>
      </c>
      <c r="C461" s="60">
        <v>4.2426841685887897</v>
      </c>
      <c r="D461" s="60">
        <v>1.8543777348911701</v>
      </c>
      <c r="E461" s="60">
        <v>2.3444269358145999E-2</v>
      </c>
    </row>
    <row r="462" spans="1:5" x14ac:dyDescent="0.35">
      <c r="A462" t="s">
        <v>198</v>
      </c>
      <c r="B462" s="60">
        <v>155.20119115782501</v>
      </c>
      <c r="C462" s="60">
        <v>4.267629719046</v>
      </c>
      <c r="D462" s="60">
        <v>1.84947598835975</v>
      </c>
      <c r="E462" s="60">
        <v>2.1630507727683001E-2</v>
      </c>
    </row>
    <row r="463" spans="1:5" x14ac:dyDescent="0.35">
      <c r="A463" t="s">
        <v>198</v>
      </c>
      <c r="B463" s="60">
        <v>150.750269325071</v>
      </c>
      <c r="C463" s="60">
        <v>5.3981005853288098</v>
      </c>
      <c r="D463" s="60">
        <v>1.85458609532529</v>
      </c>
      <c r="E463" s="60">
        <v>2.0163281113446001E-2</v>
      </c>
    </row>
    <row r="464" spans="1:5" x14ac:dyDescent="0.35">
      <c r="A464" t="s">
        <v>198</v>
      </c>
      <c r="B464" s="60">
        <v>157.038102348054</v>
      </c>
      <c r="C464" s="60">
        <v>4.2261896677754898</v>
      </c>
      <c r="D464" s="60">
        <v>1.8679787702684301</v>
      </c>
      <c r="E464" s="60">
        <v>2.2069168412859001E-2</v>
      </c>
    </row>
    <row r="465" spans="1:5" x14ac:dyDescent="0.35">
      <c r="A465" t="s">
        <v>198</v>
      </c>
      <c r="B465" s="60">
        <v>157.49695879707701</v>
      </c>
      <c r="C465" s="60">
        <v>5.6396876057097503</v>
      </c>
      <c r="D465" s="60">
        <v>1.8800239843153099</v>
      </c>
      <c r="E465" s="60">
        <v>2.2325007204970999E-2</v>
      </c>
    </row>
    <row r="466" spans="1:5" x14ac:dyDescent="0.35">
      <c r="A466" t="s">
        <v>198</v>
      </c>
      <c r="B466" s="60">
        <v>155.55106294991501</v>
      </c>
      <c r="C466" s="60">
        <v>5.5700085161891799</v>
      </c>
      <c r="D466" s="60">
        <v>1.85729542012338</v>
      </c>
      <c r="E466" s="60">
        <v>2.1544507697759001E-2</v>
      </c>
    </row>
    <row r="467" spans="1:5" x14ac:dyDescent="0.35">
      <c r="A467" t="s">
        <v>198</v>
      </c>
      <c r="B467" s="60">
        <v>157.74049327964599</v>
      </c>
      <c r="C467" s="60">
        <v>3.7348187860133399</v>
      </c>
      <c r="D467" s="60">
        <v>1.85305810141537</v>
      </c>
      <c r="E467" s="60">
        <v>2.1021918429851998E-2</v>
      </c>
    </row>
    <row r="468" spans="1:5" x14ac:dyDescent="0.35">
      <c r="A468" t="s">
        <v>198</v>
      </c>
      <c r="B468" s="60">
        <v>153.68889328941</v>
      </c>
      <c r="C468" s="60">
        <v>3.63888912684765</v>
      </c>
      <c r="D468" s="60">
        <v>1.8495387032639801</v>
      </c>
      <c r="E468" s="60">
        <v>2.0527901762181999E-2</v>
      </c>
    </row>
    <row r="469" spans="1:5" x14ac:dyDescent="0.35">
      <c r="A469" t="s">
        <v>198</v>
      </c>
      <c r="B469" s="60">
        <v>152.16452346583</v>
      </c>
      <c r="C469" s="60">
        <v>3.6027966503023601</v>
      </c>
      <c r="D469" s="60">
        <v>1.8442836949960699</v>
      </c>
      <c r="E469" s="60">
        <v>2.0540325004445002E-2</v>
      </c>
    </row>
    <row r="470" spans="1:5" x14ac:dyDescent="0.35">
      <c r="A470" t="s">
        <v>198</v>
      </c>
      <c r="B470" s="60">
        <v>154.69114364342201</v>
      </c>
      <c r="C470" s="60">
        <v>1.9615539804770299</v>
      </c>
      <c r="D470" s="60">
        <v>1.8591701282170701</v>
      </c>
      <c r="E470" s="60">
        <v>2.2288699524115999E-2</v>
      </c>
    </row>
    <row r="471" spans="1:5" x14ac:dyDescent="0.35">
      <c r="A471" t="s">
        <v>198</v>
      </c>
      <c r="B471" s="60">
        <v>154.32686603311001</v>
      </c>
      <c r="C471" s="60">
        <v>1.95693477488015</v>
      </c>
      <c r="D471" s="60">
        <v>1.8483303211629201</v>
      </c>
      <c r="E471" s="60">
        <v>2.0188819167422999E-2</v>
      </c>
    </row>
    <row r="472" spans="1:5" x14ac:dyDescent="0.35">
      <c r="A472" t="s">
        <v>198</v>
      </c>
      <c r="B472" s="60">
        <v>154.67319932911801</v>
      </c>
      <c r="C472" s="60">
        <v>1.9613264384192299</v>
      </c>
      <c r="D472" s="60">
        <v>1.84350781347286</v>
      </c>
      <c r="E472" s="60">
        <v>2.0637401947983001E-2</v>
      </c>
    </row>
    <row r="473" spans="1:5" x14ac:dyDescent="0.35">
      <c r="A473" t="s">
        <v>198</v>
      </c>
      <c r="B473" s="60">
        <v>155.75361326482599</v>
      </c>
      <c r="C473" s="60">
        <v>2.87655385724449</v>
      </c>
      <c r="D473" s="60">
        <v>1.8700172798301</v>
      </c>
      <c r="E473" s="60">
        <v>2.1108166128825E-2</v>
      </c>
    </row>
    <row r="474" spans="1:5" x14ac:dyDescent="0.35">
      <c r="A474" t="s">
        <v>198</v>
      </c>
      <c r="B474" s="60">
        <v>154.946674004443</v>
      </c>
      <c r="C474" s="60">
        <v>2.86165080495979</v>
      </c>
      <c r="D474" s="60">
        <v>1.8468830118383299</v>
      </c>
      <c r="E474" s="60">
        <v>2.2914224645697999E-2</v>
      </c>
    </row>
    <row r="475" spans="1:5" x14ac:dyDescent="0.35">
      <c r="A475" t="s">
        <v>198</v>
      </c>
      <c r="B475" s="60">
        <v>154.97208801910801</v>
      </c>
      <c r="C475" s="60">
        <v>4.1705893498913804</v>
      </c>
      <c r="D475" s="60">
        <v>1.83264483423072</v>
      </c>
      <c r="E475" s="60">
        <v>2.1677295315405E-2</v>
      </c>
    </row>
    <row r="476" spans="1:5" x14ac:dyDescent="0.35">
      <c r="A476" t="s">
        <v>198</v>
      </c>
      <c r="B476" s="60">
        <v>152.87626462224699</v>
      </c>
      <c r="C476" s="60">
        <v>2.82341320668138</v>
      </c>
      <c r="D476" s="60">
        <v>1.8558795707828699</v>
      </c>
      <c r="E476" s="60">
        <v>2.2033538524541998E-2</v>
      </c>
    </row>
    <row r="477" spans="1:5" x14ac:dyDescent="0.35">
      <c r="A477" t="s">
        <v>198</v>
      </c>
      <c r="B477" s="60">
        <v>156.04018235721901</v>
      </c>
      <c r="C477" s="60">
        <v>2.6414319669989998</v>
      </c>
      <c r="D477" s="60">
        <v>1.85027122653513</v>
      </c>
      <c r="E477" s="60">
        <v>2.2331084557590999E-2</v>
      </c>
    </row>
    <row r="478" spans="1:5" x14ac:dyDescent="0.35">
      <c r="A478" t="s">
        <v>198</v>
      </c>
      <c r="B478" s="60">
        <v>154.99918059770201</v>
      </c>
      <c r="C478" s="60">
        <v>2.6238099975565699</v>
      </c>
      <c r="D478" s="60">
        <v>1.8555184396965401</v>
      </c>
      <c r="E478" s="60">
        <v>2.2232448970804002E-2</v>
      </c>
    </row>
    <row r="479" spans="1:5" x14ac:dyDescent="0.35">
      <c r="A479" t="s">
        <v>198</v>
      </c>
      <c r="B479" s="60">
        <v>152.56091737802799</v>
      </c>
      <c r="C479" s="60">
        <v>2.5825353315371502</v>
      </c>
      <c r="D479" s="60">
        <v>1.8446215824074701</v>
      </c>
      <c r="E479" s="60">
        <v>2.1719421834413E-2</v>
      </c>
    </row>
    <row r="480" spans="1:5" x14ac:dyDescent="0.35">
      <c r="A480" t="s">
        <v>198</v>
      </c>
      <c r="B480" s="60">
        <v>155.792606302942</v>
      </c>
      <c r="C480" s="60">
        <v>2.7381235434475699</v>
      </c>
      <c r="D480" s="60">
        <v>1.85358852758185</v>
      </c>
      <c r="E480" s="60">
        <v>2.2099958066842999E-2</v>
      </c>
    </row>
    <row r="481" spans="1:5" x14ac:dyDescent="0.35">
      <c r="A481" t="s">
        <v>198</v>
      </c>
      <c r="B481" s="60">
        <v>154.36793728091001</v>
      </c>
      <c r="C481" s="60">
        <v>2.71308435908949</v>
      </c>
      <c r="D481" s="60">
        <v>1.8408660487595601</v>
      </c>
      <c r="E481" s="60">
        <v>2.3565867575404999E-2</v>
      </c>
    </row>
    <row r="482" spans="1:5" x14ac:dyDescent="0.35">
      <c r="A482" t="s">
        <v>198</v>
      </c>
      <c r="B482" s="60">
        <v>153.63635476372201</v>
      </c>
      <c r="C482" s="60">
        <v>2.7002264747403899</v>
      </c>
      <c r="D482" s="60">
        <v>1.84092286882843</v>
      </c>
      <c r="E482" s="60">
        <v>2.4916439278482E-2</v>
      </c>
    </row>
    <row r="483" spans="1:5" x14ac:dyDescent="0.35">
      <c r="A483" t="s">
        <v>198</v>
      </c>
      <c r="B483" s="60">
        <v>152.526030375294</v>
      </c>
      <c r="C483" s="60">
        <v>4.14056613451746</v>
      </c>
      <c r="D483" s="60">
        <v>1.8456057373704899</v>
      </c>
      <c r="E483" s="60">
        <v>2.23214687366E-2</v>
      </c>
    </row>
    <row r="484" spans="1:5" x14ac:dyDescent="0.35">
      <c r="A484" t="s">
        <v>198</v>
      </c>
      <c r="B484" s="60">
        <v>156.39360460712501</v>
      </c>
      <c r="C484" s="60">
        <v>4.2455577011874199</v>
      </c>
      <c r="D484" s="60">
        <v>1.86905076647143</v>
      </c>
      <c r="E484" s="60">
        <v>2.3645953729908999E-2</v>
      </c>
    </row>
    <row r="485" spans="1:5" x14ac:dyDescent="0.35">
      <c r="A485" t="s">
        <v>198</v>
      </c>
      <c r="B485" s="60">
        <v>154.79167059129099</v>
      </c>
      <c r="C485" s="60">
        <v>4.2020706077426402</v>
      </c>
      <c r="D485" s="60">
        <v>1.84348117314872</v>
      </c>
      <c r="E485" s="60">
        <v>2.0969106748573999E-2</v>
      </c>
    </row>
    <row r="486" spans="1:5" x14ac:dyDescent="0.35">
      <c r="A486" t="s">
        <v>198</v>
      </c>
      <c r="B486" s="60">
        <v>154.796067517084</v>
      </c>
      <c r="C486" s="60">
        <v>5.66876831033266</v>
      </c>
      <c r="D486" s="60">
        <v>1.86764261297379</v>
      </c>
      <c r="E486" s="60">
        <v>2.3329573500854E-2</v>
      </c>
    </row>
    <row r="487" spans="1:5" x14ac:dyDescent="0.35">
      <c r="A487" t="s">
        <v>198</v>
      </c>
      <c r="B487" s="60">
        <v>157.73221911883201</v>
      </c>
      <c r="C487" s="60">
        <v>4.1036702649117496</v>
      </c>
      <c r="D487" s="60">
        <v>1.84809766541756</v>
      </c>
      <c r="E487" s="60">
        <v>2.3894774444468001E-2</v>
      </c>
    </row>
    <row r="488" spans="1:5" x14ac:dyDescent="0.35">
      <c r="A488" t="s">
        <v>198</v>
      </c>
      <c r="B488" s="60">
        <v>153.32778159935799</v>
      </c>
      <c r="C488" s="60">
        <v>3.9890813788661399</v>
      </c>
      <c r="D488" s="60">
        <v>1.8400991706637699</v>
      </c>
      <c r="E488" s="60">
        <v>2.8052428512804001E-2</v>
      </c>
    </row>
    <row r="489" spans="1:5" x14ac:dyDescent="0.35">
      <c r="A489" t="s">
        <v>198</v>
      </c>
      <c r="B489" s="60">
        <v>152.60973011042901</v>
      </c>
      <c r="C489" s="60">
        <v>3.9704000557968699</v>
      </c>
      <c r="D489" s="60">
        <v>1.8364372657347099</v>
      </c>
      <c r="E489" s="60">
        <v>2.4898672328766001E-2</v>
      </c>
    </row>
    <row r="490" spans="1:5" x14ac:dyDescent="0.35">
      <c r="A490" t="s">
        <v>198</v>
      </c>
      <c r="B490" s="60">
        <v>153.07430228447899</v>
      </c>
      <c r="C490" s="60">
        <v>3.9181092075970101</v>
      </c>
      <c r="D490" s="60">
        <v>1.8525256287155201</v>
      </c>
      <c r="E490" s="60">
        <v>2.0767922432938998E-2</v>
      </c>
    </row>
    <row r="491" spans="1:5" x14ac:dyDescent="0.35">
      <c r="A491" t="s">
        <v>198</v>
      </c>
      <c r="B491" s="60">
        <v>156.16428484366699</v>
      </c>
      <c r="C491" s="60">
        <v>3.9972007921137198</v>
      </c>
      <c r="D491" s="60">
        <v>1.85058074332934</v>
      </c>
      <c r="E491" s="60">
        <v>2.1083429810854998E-2</v>
      </c>
    </row>
    <row r="492" spans="1:5" x14ac:dyDescent="0.35">
      <c r="A492" t="s">
        <v>198</v>
      </c>
      <c r="B492" s="60">
        <v>154.52799852917201</v>
      </c>
      <c r="C492" s="60">
        <v>3.95531820059177</v>
      </c>
      <c r="D492" s="60">
        <v>1.8611064400769299</v>
      </c>
      <c r="E492" s="60">
        <v>2.0751898811452001E-2</v>
      </c>
    </row>
    <row r="493" spans="1:5" x14ac:dyDescent="0.35">
      <c r="A493" t="s">
        <v>198</v>
      </c>
      <c r="B493" s="60">
        <v>154.29005723952201</v>
      </c>
      <c r="C493" s="60">
        <v>4.3724311619021501</v>
      </c>
      <c r="D493" s="60">
        <v>1.8596979601034</v>
      </c>
      <c r="E493" s="60">
        <v>2.2431641858902E-2</v>
      </c>
    </row>
    <row r="494" spans="1:5" x14ac:dyDescent="0.35">
      <c r="A494" t="s">
        <v>198</v>
      </c>
      <c r="B494" s="60">
        <v>157.33790880301299</v>
      </c>
      <c r="C494" s="60">
        <v>4.4588043306694098</v>
      </c>
      <c r="D494" s="60">
        <v>1.87248970660939</v>
      </c>
      <c r="E494" s="60">
        <v>2.2663797073146998E-2</v>
      </c>
    </row>
    <row r="495" spans="1:5" x14ac:dyDescent="0.35">
      <c r="A495" t="s">
        <v>198</v>
      </c>
      <c r="B495" s="60">
        <v>151.96546071928199</v>
      </c>
      <c r="C495" s="60">
        <v>4.3065543423209096</v>
      </c>
      <c r="D495" s="60">
        <v>1.85625776577039</v>
      </c>
      <c r="E495" s="60">
        <v>2.1495330217649E-2</v>
      </c>
    </row>
    <row r="496" spans="1:5" x14ac:dyDescent="0.35">
      <c r="A496" t="s">
        <v>198</v>
      </c>
      <c r="B496" s="60">
        <v>156.91336160864299</v>
      </c>
      <c r="C496" s="60">
        <v>12.634339587776299</v>
      </c>
      <c r="D496" s="60">
        <v>1.86155914734825</v>
      </c>
      <c r="E496" s="60">
        <v>2.0999851418653001E-2</v>
      </c>
    </row>
    <row r="497" spans="1:5" x14ac:dyDescent="0.35">
      <c r="A497" t="s">
        <v>198</v>
      </c>
      <c r="B497" s="60">
        <v>152.182640652251</v>
      </c>
      <c r="C497" s="60">
        <v>5.5730623170838101</v>
      </c>
      <c r="D497" s="60">
        <v>1.8349609985184701</v>
      </c>
      <c r="E497" s="60">
        <v>2.2110133781271E-2</v>
      </c>
    </row>
    <row r="498" spans="1:5" x14ac:dyDescent="0.35">
      <c r="A498" t="s">
        <v>198</v>
      </c>
      <c r="B498" s="60">
        <v>153.066558132447</v>
      </c>
      <c r="C498" s="60">
        <v>12.324602921966299</v>
      </c>
      <c r="D498" s="60">
        <v>1.8511237315579701</v>
      </c>
      <c r="E498" s="60">
        <v>2.1872904423688E-2</v>
      </c>
    </row>
    <row r="499" spans="1:5" x14ac:dyDescent="0.35">
      <c r="A499" t="s">
        <v>198</v>
      </c>
      <c r="B499" s="60">
        <v>153.65457771007499</v>
      </c>
      <c r="C499" s="60">
        <v>12.3719490431114</v>
      </c>
      <c r="D499" s="60">
        <v>1.85255770007363</v>
      </c>
      <c r="E499" s="60">
        <v>2.2776494673993002E-2</v>
      </c>
    </row>
    <row r="500" spans="1:5" x14ac:dyDescent="0.35">
      <c r="A500" t="s">
        <v>198</v>
      </c>
      <c r="B500" s="60">
        <v>160.64462542094199</v>
      </c>
      <c r="C500" s="60">
        <v>17.200578824031901</v>
      </c>
      <c r="D500" s="60">
        <v>1.83972484601861</v>
      </c>
      <c r="E500" s="60">
        <v>2.0657376277284999E-2</v>
      </c>
    </row>
    <row r="501" spans="1:5" x14ac:dyDescent="0.35">
      <c r="A501" t="s">
        <v>198</v>
      </c>
      <c r="B501" s="60">
        <v>143.33321632585901</v>
      </c>
      <c r="C501" s="60">
        <v>15.347007589296901</v>
      </c>
      <c r="D501" s="60">
        <v>1.84647617350603</v>
      </c>
      <c r="E501" s="60">
        <v>2.1464412645938E-2</v>
      </c>
    </row>
    <row r="502" spans="1:5" x14ac:dyDescent="0.35">
      <c r="A502" t="s">
        <v>198</v>
      </c>
      <c r="B502" s="60">
        <v>159.22136205633501</v>
      </c>
      <c r="C502" s="60">
        <v>17.048186836898001</v>
      </c>
      <c r="D502" s="60">
        <v>1.85175232099801</v>
      </c>
      <c r="E502" s="60">
        <v>2.0569418463365002E-2</v>
      </c>
    </row>
    <row r="503" spans="1:5" x14ac:dyDescent="0.35">
      <c r="A503" t="s">
        <v>198</v>
      </c>
      <c r="B503" s="60">
        <v>160.249485761995</v>
      </c>
      <c r="C503" s="60">
        <v>12.020180838915699</v>
      </c>
      <c r="D503" s="60">
        <v>1.8486847058198299</v>
      </c>
      <c r="E503" s="60">
        <v>2.2939429085227999E-2</v>
      </c>
    </row>
    <row r="504" spans="1:5" x14ac:dyDescent="0.35">
      <c r="A504" t="s">
        <v>198</v>
      </c>
      <c r="B504" s="60">
        <v>159.072806756532</v>
      </c>
      <c r="C504" s="60">
        <v>11.931919123954399</v>
      </c>
      <c r="D504" s="60">
        <v>1.85411939452876</v>
      </c>
      <c r="E504" s="60">
        <v>2.1617574798658001E-2</v>
      </c>
    </row>
    <row r="505" spans="1:5" x14ac:dyDescent="0.35">
      <c r="A505" t="s">
        <v>198</v>
      </c>
      <c r="B505" s="60">
        <v>143.92809260085801</v>
      </c>
      <c r="C505" s="60">
        <v>10.7959266929068</v>
      </c>
      <c r="D505" s="60">
        <v>1.8376308522364599</v>
      </c>
      <c r="E505" s="60">
        <v>2.0993820379495001E-2</v>
      </c>
    </row>
    <row r="506" spans="1:5" x14ac:dyDescent="0.35">
      <c r="A506" t="s">
        <v>198</v>
      </c>
      <c r="B506" s="60">
        <v>153.74863190954699</v>
      </c>
      <c r="C506" s="60">
        <v>2.7600690876614502</v>
      </c>
      <c r="D506" s="60">
        <v>1.8531618697807399</v>
      </c>
      <c r="E506" s="60">
        <v>2.0938584357684E-2</v>
      </c>
    </row>
    <row r="507" spans="1:5" x14ac:dyDescent="0.35">
      <c r="A507" t="s">
        <v>198</v>
      </c>
      <c r="B507" s="60">
        <v>155.81539055731801</v>
      </c>
      <c r="C507" s="60">
        <v>2.79717118466563</v>
      </c>
      <c r="D507" s="60">
        <v>1.8805579440698299</v>
      </c>
      <c r="E507" s="60">
        <v>2.2042770106723002E-2</v>
      </c>
    </row>
    <row r="508" spans="1:5" x14ac:dyDescent="0.35">
      <c r="A508" t="s">
        <v>198</v>
      </c>
      <c r="B508" s="60">
        <v>156.63092507756201</v>
      </c>
      <c r="C508" s="60">
        <v>5.7359624100255298</v>
      </c>
      <c r="D508" s="60">
        <v>1.8544175995499901</v>
      </c>
      <c r="E508" s="60">
        <v>2.4921621024466E-2</v>
      </c>
    </row>
    <row r="509" spans="1:5" x14ac:dyDescent="0.35">
      <c r="A509" t="s">
        <v>198</v>
      </c>
      <c r="B509" s="60">
        <v>154.27178880621699</v>
      </c>
      <c r="C509" s="60">
        <v>2.7694607106018498</v>
      </c>
      <c r="D509" s="60">
        <v>1.8529301577006201</v>
      </c>
      <c r="E509" s="60">
        <v>2.2585603583986001E-2</v>
      </c>
    </row>
    <row r="510" spans="1:5" x14ac:dyDescent="0.35">
      <c r="A510" t="s">
        <v>198</v>
      </c>
      <c r="B510" s="60">
        <v>155.50815718480101</v>
      </c>
      <c r="C510" s="60">
        <v>3.8077427007239799</v>
      </c>
      <c r="D510" s="60">
        <v>1.8494865659203501</v>
      </c>
      <c r="E510" s="60">
        <v>2.2636200975304999E-2</v>
      </c>
    </row>
    <row r="511" spans="1:5" x14ac:dyDescent="0.35">
      <c r="A511" t="s">
        <v>198</v>
      </c>
      <c r="B511" s="60">
        <v>152.46744821045999</v>
      </c>
      <c r="C511" s="60">
        <v>3.7332884880853801</v>
      </c>
      <c r="D511" s="60">
        <v>1.8386774424499099</v>
      </c>
      <c r="E511" s="60">
        <v>2.2954880873318002E-2</v>
      </c>
    </row>
    <row r="512" spans="1:5" x14ac:dyDescent="0.35">
      <c r="A512" t="s">
        <v>198</v>
      </c>
      <c r="B512" s="60">
        <v>156.000974881785</v>
      </c>
      <c r="C512" s="60">
        <v>3.8198097396655499</v>
      </c>
      <c r="D512" s="60">
        <v>1.85585272271873</v>
      </c>
      <c r="E512" s="60">
        <v>2.3304407953492E-2</v>
      </c>
    </row>
    <row r="513" spans="1:5" x14ac:dyDescent="0.35">
      <c r="A513" t="s">
        <v>198</v>
      </c>
      <c r="B513" s="60">
        <v>152.809046872224</v>
      </c>
      <c r="C513" s="60">
        <v>4.2736313748572998</v>
      </c>
      <c r="D513" s="60">
        <v>1.86951533811196</v>
      </c>
      <c r="E513" s="60">
        <v>2.1278496887470001E-2</v>
      </c>
    </row>
    <row r="514" spans="1:5" x14ac:dyDescent="0.35">
      <c r="A514" t="s">
        <v>198</v>
      </c>
      <c r="B514" s="60">
        <v>154.23569145287999</v>
      </c>
      <c r="C514" s="60">
        <v>4.3135305376716602</v>
      </c>
      <c r="D514" s="60">
        <v>1.85315861940944</v>
      </c>
      <c r="E514" s="60">
        <v>2.0761811586824001E-2</v>
      </c>
    </row>
    <row r="515" spans="1:5" x14ac:dyDescent="0.35">
      <c r="A515" t="s">
        <v>198</v>
      </c>
      <c r="B515" s="60">
        <v>157.08931047832701</v>
      </c>
      <c r="C515" s="60">
        <v>4.3933380886554501</v>
      </c>
      <c r="D515" s="60">
        <v>1.85236838430484</v>
      </c>
      <c r="E515" s="60">
        <v>2.0932359799160999E-2</v>
      </c>
    </row>
    <row r="516" spans="1:5" x14ac:dyDescent="0.35">
      <c r="A516" t="s">
        <v>198</v>
      </c>
      <c r="B516" s="60">
        <v>151.66301762303701</v>
      </c>
      <c r="C516" s="60">
        <v>3.6056174173829598</v>
      </c>
      <c r="D516" s="60">
        <v>1.84885956598729</v>
      </c>
      <c r="E516" s="60">
        <v>2.1836477924375E-2</v>
      </c>
    </row>
    <row r="517" spans="1:5" x14ac:dyDescent="0.35">
      <c r="A517" t="s">
        <v>198</v>
      </c>
      <c r="B517" s="60">
        <v>155.22837258631</v>
      </c>
      <c r="C517" s="60">
        <v>3.6903797157745299</v>
      </c>
      <c r="D517" s="60">
        <v>1.86749411490388</v>
      </c>
      <c r="E517" s="60">
        <v>2.1678544941157001E-2</v>
      </c>
    </row>
    <row r="518" spans="1:5" x14ac:dyDescent="0.35">
      <c r="A518" t="s">
        <v>198</v>
      </c>
      <c r="B518" s="60">
        <v>157.05816676459901</v>
      </c>
      <c r="C518" s="60">
        <v>3.7338810113630401</v>
      </c>
      <c r="D518" s="60">
        <v>1.8761578700572501</v>
      </c>
      <c r="E518" s="60">
        <v>2.5676780774559E-2</v>
      </c>
    </row>
    <row r="519" spans="1:5" x14ac:dyDescent="0.35">
      <c r="A519" t="s">
        <v>198</v>
      </c>
      <c r="B519" s="60">
        <v>158.85571336688599</v>
      </c>
      <c r="C519" s="60">
        <v>5.4132331496961799</v>
      </c>
      <c r="D519" s="60">
        <v>1.8586786788981899</v>
      </c>
      <c r="E519" s="60">
        <v>2.2053374233068E-2</v>
      </c>
    </row>
    <row r="520" spans="1:5" x14ac:dyDescent="0.35">
      <c r="A520" t="s">
        <v>198</v>
      </c>
      <c r="B520" s="60">
        <v>154.79580443549901</v>
      </c>
      <c r="C520" s="60">
        <v>1.93456501217364</v>
      </c>
      <c r="D520" s="60">
        <v>1.86624210868285</v>
      </c>
      <c r="E520" s="60">
        <v>2.2235299574270999E-2</v>
      </c>
    </row>
    <row r="521" spans="1:5" x14ac:dyDescent="0.35">
      <c r="A521" t="s">
        <v>198</v>
      </c>
      <c r="B521" s="60">
        <v>155.471468120461</v>
      </c>
      <c r="C521" s="60">
        <v>1.94300913848372</v>
      </c>
      <c r="D521" s="60">
        <v>1.8726564045057801</v>
      </c>
      <c r="E521" s="60">
        <v>2.1929866719044001E-2</v>
      </c>
    </row>
    <row r="522" spans="1:5" x14ac:dyDescent="0.35">
      <c r="A522" t="s">
        <v>198</v>
      </c>
      <c r="B522" s="60">
        <v>153.55395408419</v>
      </c>
      <c r="C522" s="60">
        <v>1.91904495173815</v>
      </c>
      <c r="D522" s="60">
        <v>1.8355367510068299</v>
      </c>
      <c r="E522" s="60">
        <v>2.2145971795285001E-2</v>
      </c>
    </row>
    <row r="523" spans="1:5" x14ac:dyDescent="0.35">
      <c r="A523" t="s">
        <v>198</v>
      </c>
      <c r="B523" s="60">
        <v>154.09164093041099</v>
      </c>
      <c r="C523" s="60">
        <v>2.7884239709104799</v>
      </c>
      <c r="D523" s="60">
        <v>1.8478147224278401</v>
      </c>
      <c r="E523" s="60">
        <v>2.2109420080621001E-2</v>
      </c>
    </row>
    <row r="524" spans="1:5" x14ac:dyDescent="0.35">
      <c r="A524" t="s">
        <v>198</v>
      </c>
      <c r="B524" s="60">
        <v>153.76559909457399</v>
      </c>
      <c r="C524" s="60">
        <v>2.7825239567041402</v>
      </c>
      <c r="D524" s="60">
        <v>1.8594161572918</v>
      </c>
      <c r="E524" s="60">
        <v>2.0922025798721999E-2</v>
      </c>
    </row>
    <row r="525" spans="1:5" x14ac:dyDescent="0.35">
      <c r="A525" t="s">
        <v>198</v>
      </c>
      <c r="B525" s="60">
        <v>156.009506217894</v>
      </c>
      <c r="C525" s="60">
        <v>2.8231294325974599</v>
      </c>
      <c r="D525" s="60">
        <v>1.86255933367626</v>
      </c>
      <c r="E525" s="60">
        <v>2.1332745904803E-2</v>
      </c>
    </row>
    <row r="526" spans="1:5" x14ac:dyDescent="0.35">
      <c r="A526" t="s">
        <v>198</v>
      </c>
      <c r="B526" s="60">
        <v>153.55826886599999</v>
      </c>
      <c r="C526" s="60">
        <v>2.6474368145048599</v>
      </c>
      <c r="D526" s="60">
        <v>1.8626625914372199</v>
      </c>
      <c r="E526" s="60">
        <v>2.2846362229480999E-2</v>
      </c>
    </row>
    <row r="527" spans="1:5" x14ac:dyDescent="0.35">
      <c r="A527" t="s">
        <v>198</v>
      </c>
      <c r="B527" s="60">
        <v>156.68447568329401</v>
      </c>
      <c r="C527" s="60">
        <v>2.70133449828952</v>
      </c>
      <c r="D527" s="60">
        <v>1.8765903555608601</v>
      </c>
      <c r="E527" s="60">
        <v>2.5174620156933E-2</v>
      </c>
    </row>
    <row r="528" spans="1:5" x14ac:dyDescent="0.35">
      <c r="A528" t="s">
        <v>198</v>
      </c>
      <c r="B528" s="60">
        <v>153.405771679286</v>
      </c>
      <c r="C528" s="60">
        <v>2.6448076713841702</v>
      </c>
      <c r="D528" s="60">
        <v>1.8385552839704999</v>
      </c>
      <c r="E528" s="60">
        <v>2.3180809064072001E-2</v>
      </c>
    </row>
    <row r="529" spans="1:5" x14ac:dyDescent="0.35">
      <c r="A529" t="s">
        <v>198</v>
      </c>
      <c r="B529" s="60">
        <v>155.100244408897</v>
      </c>
      <c r="C529" s="60">
        <v>1.95777853346944</v>
      </c>
      <c r="D529" s="60">
        <v>1.8585546027222899</v>
      </c>
      <c r="E529" s="60">
        <v>2.1597403510280999E-2</v>
      </c>
    </row>
    <row r="530" spans="1:5" x14ac:dyDescent="0.35">
      <c r="A530" t="s">
        <v>198</v>
      </c>
      <c r="B530" s="60">
        <v>152.68222716611899</v>
      </c>
      <c r="C530" s="60">
        <v>5.2028628744136904</v>
      </c>
      <c r="D530" s="60">
        <v>1.85344240247387</v>
      </c>
      <c r="E530" s="60">
        <v>2.114161313952E-2</v>
      </c>
    </row>
    <row r="531" spans="1:5" x14ac:dyDescent="0.35">
      <c r="A531" t="s">
        <v>198</v>
      </c>
      <c r="B531" s="60">
        <v>155.22416018533099</v>
      </c>
      <c r="C531" s="60">
        <v>1.95934268088897</v>
      </c>
      <c r="D531" s="60">
        <v>1.85559751544462</v>
      </c>
      <c r="E531" s="60">
        <v>2.1561021848085001E-2</v>
      </c>
    </row>
    <row r="532" spans="1:5" x14ac:dyDescent="0.35">
      <c r="A532" t="s">
        <v>198</v>
      </c>
      <c r="B532" s="60">
        <v>153.475595405772</v>
      </c>
      <c r="C532" s="60">
        <v>1.93727113224088</v>
      </c>
      <c r="D532" s="60">
        <v>1.8495749944967199</v>
      </c>
      <c r="E532" s="60">
        <v>2.1860517022098999E-2</v>
      </c>
    </row>
    <row r="533" spans="1:5" x14ac:dyDescent="0.35">
      <c r="A533" t="s">
        <v>198</v>
      </c>
      <c r="B533" s="60">
        <v>152.12798591563299</v>
      </c>
      <c r="C533" s="60">
        <v>5.1839763197757103</v>
      </c>
      <c r="D533" s="60">
        <v>1.8515203004177001</v>
      </c>
      <c r="E533" s="60">
        <v>2.1763710184625001E-2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425"/>
  <sheetViews>
    <sheetView workbookViewId="0">
      <selection activeCell="K29" sqref="K29"/>
    </sheetView>
  </sheetViews>
  <sheetFormatPr defaultRowHeight="15.5" x14ac:dyDescent="0.35"/>
  <cols>
    <col min="1" max="1" width="15" bestFit="1" customWidth="1"/>
    <col min="2" max="3" width="9.33203125" bestFit="1" customWidth="1"/>
    <col min="4" max="5" width="10.33203125" bestFit="1" customWidth="1"/>
    <col min="6" max="8" width="9.33203125" bestFit="1" customWidth="1"/>
    <col min="9" max="10" width="9.25" bestFit="1" customWidth="1"/>
    <col min="11" max="11" width="10.33203125" bestFit="1" customWidth="1"/>
    <col min="12" max="15" width="9.25" bestFit="1" customWidth="1"/>
    <col min="16" max="16" width="9.33203125" bestFit="1" customWidth="1"/>
    <col min="17" max="26" width="9.25" bestFit="1" customWidth="1"/>
  </cols>
  <sheetData>
    <row r="1" spans="1:31" x14ac:dyDescent="0.35">
      <c r="A1" t="s">
        <v>40</v>
      </c>
      <c r="B1" t="s">
        <v>199</v>
      </c>
      <c r="C1" t="s">
        <v>200</v>
      </c>
      <c r="D1" t="s">
        <v>201</v>
      </c>
      <c r="E1" t="s">
        <v>202</v>
      </c>
      <c r="F1" t="s">
        <v>203</v>
      </c>
      <c r="G1" t="s">
        <v>204</v>
      </c>
      <c r="H1" t="s">
        <v>205</v>
      </c>
      <c r="I1" t="s">
        <v>206</v>
      </c>
      <c r="J1" t="s">
        <v>207</v>
      </c>
      <c r="K1" t="s">
        <v>208</v>
      </c>
      <c r="L1" t="s">
        <v>209</v>
      </c>
      <c r="M1" t="s">
        <v>210</v>
      </c>
      <c r="N1" t="s">
        <v>211</v>
      </c>
      <c r="O1" t="s">
        <v>212</v>
      </c>
      <c r="P1" t="s">
        <v>213</v>
      </c>
      <c r="Q1" t="s">
        <v>214</v>
      </c>
      <c r="R1" t="s">
        <v>215</v>
      </c>
      <c r="S1" t="s">
        <v>216</v>
      </c>
      <c r="T1" t="s">
        <v>217</v>
      </c>
      <c r="U1" t="s">
        <v>218</v>
      </c>
      <c r="V1" t="s">
        <v>219</v>
      </c>
      <c r="W1" t="s">
        <v>220</v>
      </c>
      <c r="X1" t="s">
        <v>221</v>
      </c>
      <c r="Y1" t="s">
        <v>222</v>
      </c>
      <c r="Z1" t="s">
        <v>223</v>
      </c>
      <c r="AA1" t="s">
        <v>224</v>
      </c>
      <c r="AB1" t="s">
        <v>225</v>
      </c>
      <c r="AC1" t="s">
        <v>226</v>
      </c>
      <c r="AD1" t="s">
        <v>227</v>
      </c>
      <c r="AE1" t="s">
        <v>228</v>
      </c>
    </row>
    <row r="2" spans="1:31" x14ac:dyDescent="0.35">
      <c r="A2" t="s">
        <v>191</v>
      </c>
      <c r="B2" s="79">
        <v>1248.3761808071299</v>
      </c>
      <c r="C2" s="79">
        <v>12399.926104120301</v>
      </c>
      <c r="D2" s="79">
        <v>140000</v>
      </c>
      <c r="E2" s="79">
        <v>402028.92772612598</v>
      </c>
      <c r="F2" s="79">
        <v>499.27162527012399</v>
      </c>
      <c r="G2" s="79">
        <v>48423.4862084009</v>
      </c>
      <c r="H2" s="79">
        <v>9993.6716462705608</v>
      </c>
      <c r="I2" s="79">
        <v>138.14962064148699</v>
      </c>
      <c r="J2" s="79">
        <v>1043.1818846823801</v>
      </c>
      <c r="K2" s="79">
        <v>81806.734080826602</v>
      </c>
      <c r="L2" s="79">
        <v>298.44242316591499</v>
      </c>
      <c r="M2" s="79">
        <v>179.05538221488101</v>
      </c>
      <c r="N2" s="79">
        <v>199.14689899600299</v>
      </c>
      <c r="O2" s="79">
        <v>179.24384458434201</v>
      </c>
      <c r="P2" s="79">
        <v>173.210770628891</v>
      </c>
      <c r="Q2" s="79">
        <v>0.73878283252417898</v>
      </c>
      <c r="R2" s="79">
        <v>78.066852034421601</v>
      </c>
      <c r="S2" s="79">
        <v>175.12056687316601</v>
      </c>
      <c r="T2" s="79">
        <v>18.842897240008099</v>
      </c>
      <c r="U2" s="79">
        <v>72.192077420167294</v>
      </c>
      <c r="V2" s="79">
        <v>12.7139494153733</v>
      </c>
      <c r="W2" s="79">
        <v>2.2015198036787198</v>
      </c>
      <c r="X2" s="79">
        <v>8.87614010371394</v>
      </c>
      <c r="Y2" s="79">
        <v>1.3480156351937</v>
      </c>
      <c r="Z2" s="79">
        <v>8.3080929501767695</v>
      </c>
      <c r="AA2" s="79">
        <v>36.149467753054097</v>
      </c>
      <c r="AB2" s="79">
        <v>1.47489531443568</v>
      </c>
      <c r="AC2" s="79">
        <v>4.5367395565162596</v>
      </c>
      <c r="AD2" s="79">
        <v>3.96370698597201</v>
      </c>
      <c r="AE2" s="79">
        <v>0.60116407557525697</v>
      </c>
    </row>
    <row r="3" spans="1:31" x14ac:dyDescent="0.35">
      <c r="A3" t="s">
        <v>191</v>
      </c>
      <c r="B3" s="79">
        <v>1340.5402087136999</v>
      </c>
      <c r="C3" s="79">
        <v>11637.187237894799</v>
      </c>
      <c r="D3" s="79">
        <v>140000</v>
      </c>
      <c r="E3" s="79">
        <v>381670.87146515498</v>
      </c>
      <c r="F3" s="79">
        <v>447.04806827432901</v>
      </c>
      <c r="G3" s="79">
        <v>50535.094377542096</v>
      </c>
      <c r="H3" s="79">
        <v>6559.5314325384397</v>
      </c>
      <c r="I3" s="79">
        <v>133.01840303163399</v>
      </c>
      <c r="J3" s="79">
        <v>1039.1240445358701</v>
      </c>
      <c r="K3" s="79">
        <v>79210.354092409907</v>
      </c>
      <c r="L3" s="79">
        <v>305.43082095381601</v>
      </c>
      <c r="M3" s="79">
        <v>178.98882456365101</v>
      </c>
      <c r="N3" s="79">
        <v>198.39929509721699</v>
      </c>
      <c r="O3" s="79">
        <v>176.93105681076901</v>
      </c>
      <c r="P3" s="79">
        <v>147.452224696462</v>
      </c>
      <c r="Q3" s="79">
        <v>0.82120620878453998</v>
      </c>
      <c r="R3" s="79">
        <v>68.669894515322696</v>
      </c>
      <c r="S3" s="79">
        <v>156.57871191080699</v>
      </c>
      <c r="T3" s="79">
        <v>16.065268342004099</v>
      </c>
      <c r="U3" s="79">
        <v>58.426306108087402</v>
      </c>
      <c r="V3" s="79">
        <v>9.8677627672362807</v>
      </c>
      <c r="W3" s="79">
        <v>1.7102999837555899</v>
      </c>
      <c r="X3" s="79">
        <v>6.6219972388411099</v>
      </c>
      <c r="Y3" s="79">
        <v>0.94637955053258305</v>
      </c>
      <c r="Z3" s="79">
        <v>6.0230829858129802</v>
      </c>
      <c r="AA3" s="79">
        <v>27.966213257759701</v>
      </c>
      <c r="AB3" s="79">
        <v>1.0987780061379</v>
      </c>
      <c r="AC3" s="79">
        <v>3.3746002655106602</v>
      </c>
      <c r="AD3" s="79">
        <v>3.46850991424078</v>
      </c>
      <c r="AE3" s="79">
        <v>0.47936900633273499</v>
      </c>
    </row>
    <row r="4" spans="1:31" x14ac:dyDescent="0.35">
      <c r="A4" t="s">
        <v>191</v>
      </c>
      <c r="B4" s="79">
        <v>1445.45695925004</v>
      </c>
      <c r="C4" s="79">
        <v>14038.935564613301</v>
      </c>
      <c r="D4" s="79">
        <v>140000</v>
      </c>
      <c r="E4" s="79">
        <v>382361.76609151502</v>
      </c>
      <c r="F4" s="79">
        <v>547.29905405840896</v>
      </c>
      <c r="G4" s="79">
        <v>49519.593541898699</v>
      </c>
      <c r="H4" s="79">
        <v>5961.1170014445797</v>
      </c>
      <c r="I4" s="79">
        <v>141.71384215689099</v>
      </c>
      <c r="J4" s="79">
        <v>1352.4245600315901</v>
      </c>
      <c r="K4" s="79">
        <v>104481.835077285</v>
      </c>
      <c r="L4" s="79">
        <v>303.73134002271598</v>
      </c>
      <c r="M4" s="79">
        <v>233.73887338764999</v>
      </c>
      <c r="N4" s="79">
        <v>253.575714742743</v>
      </c>
      <c r="O4" s="79">
        <v>231.36467634809199</v>
      </c>
      <c r="P4" s="79">
        <v>197.96837954502899</v>
      </c>
      <c r="Q4" s="79">
        <v>0.82503569720102299</v>
      </c>
      <c r="R4" s="79">
        <v>92.027942770388705</v>
      </c>
      <c r="S4" s="79">
        <v>215.41045791689999</v>
      </c>
      <c r="T4" s="79">
        <v>21.829158691697302</v>
      </c>
      <c r="U4" s="79">
        <v>78.632594329917794</v>
      </c>
      <c r="V4" s="79">
        <v>13.493252222104401</v>
      </c>
      <c r="W4" s="79">
        <v>2.3893679034642301</v>
      </c>
      <c r="X4" s="79">
        <v>9.4174995718761991</v>
      </c>
      <c r="Y4" s="79">
        <v>1.2373082914467901</v>
      </c>
      <c r="Z4" s="79">
        <v>7.4347738770335603</v>
      </c>
      <c r="AA4" s="79">
        <v>34.329184056439502</v>
      </c>
      <c r="AB4" s="79">
        <v>1.43810867010935</v>
      </c>
      <c r="AC4" s="79">
        <v>4.1840876458121699</v>
      </c>
      <c r="AD4" s="79">
        <v>4.1740962681489302</v>
      </c>
      <c r="AE4" s="79">
        <v>0.635921688663169</v>
      </c>
    </row>
    <row r="5" spans="1:31" x14ac:dyDescent="0.35">
      <c r="A5" t="s">
        <v>191</v>
      </c>
      <c r="B5" s="79">
        <v>1397.7218133864701</v>
      </c>
      <c r="C5" s="79">
        <v>11795.4159480665</v>
      </c>
      <c r="D5" s="79">
        <v>140000</v>
      </c>
      <c r="E5" s="79">
        <v>375257.38229551399</v>
      </c>
      <c r="F5" s="79">
        <v>476.80464582644498</v>
      </c>
      <c r="G5" s="79">
        <v>48829.013997369497</v>
      </c>
      <c r="H5" s="79">
        <v>4860.4280305129796</v>
      </c>
      <c r="I5" s="79">
        <v>130.46324722785801</v>
      </c>
      <c r="J5" s="79">
        <v>927.51835197383105</v>
      </c>
      <c r="K5" s="79">
        <v>70554.994707373306</v>
      </c>
      <c r="L5" s="79">
        <v>285.07195432242003</v>
      </c>
      <c r="M5" s="79">
        <v>188.93194750895799</v>
      </c>
      <c r="N5" s="79">
        <v>208.70771177029101</v>
      </c>
      <c r="O5" s="79">
        <v>187.99734735427899</v>
      </c>
      <c r="P5" s="79">
        <v>506.03866205869701</v>
      </c>
      <c r="Q5" s="79">
        <v>0.79820551034178999</v>
      </c>
      <c r="R5" s="79">
        <v>76.427171863257499</v>
      </c>
      <c r="S5" s="79">
        <v>167.26232543274</v>
      </c>
      <c r="T5" s="79">
        <v>17.6590946559614</v>
      </c>
      <c r="U5" s="79">
        <v>63.503955641704998</v>
      </c>
      <c r="V5" s="79">
        <v>10.991270874220699</v>
      </c>
      <c r="W5" s="79">
        <v>1.90533589048918</v>
      </c>
      <c r="X5" s="79">
        <v>8.7745093277977499</v>
      </c>
      <c r="Y5" s="79">
        <v>1.33020909807431</v>
      </c>
      <c r="Z5" s="79">
        <v>8.3321224746271891</v>
      </c>
      <c r="AA5" s="79">
        <v>40.4650113128871</v>
      </c>
      <c r="AB5" s="79">
        <v>1.6973790015502599</v>
      </c>
      <c r="AC5" s="79">
        <v>4.8186912800058002</v>
      </c>
      <c r="AD5" s="79">
        <v>5.0792936200431704</v>
      </c>
      <c r="AE5" s="79">
        <v>0.73333987675200496</v>
      </c>
    </row>
    <row r="6" spans="1:31" x14ac:dyDescent="0.35">
      <c r="A6" t="s">
        <v>191</v>
      </c>
      <c r="B6" s="79">
        <v>2105.2830060514202</v>
      </c>
      <c r="C6" s="79">
        <v>10788.1165521085</v>
      </c>
      <c r="D6" s="79">
        <v>140000</v>
      </c>
      <c r="E6" s="79">
        <v>334540.99406261602</v>
      </c>
      <c r="F6" s="79">
        <v>404.69444827070799</v>
      </c>
      <c r="G6" s="79">
        <v>59511.236377310001</v>
      </c>
      <c r="H6" s="79">
        <v>6746.7989644817999</v>
      </c>
      <c r="I6" s="79">
        <v>124.366805760555</v>
      </c>
      <c r="J6" s="79">
        <v>672.14495958493899</v>
      </c>
      <c r="K6" s="79">
        <v>62208.738860864803</v>
      </c>
      <c r="L6" s="79">
        <v>344.07315624084498</v>
      </c>
      <c r="M6" s="79">
        <v>199.07334003701499</v>
      </c>
      <c r="N6" s="79">
        <v>224.209766065699</v>
      </c>
      <c r="O6" s="79">
        <v>198.54566609928099</v>
      </c>
      <c r="P6" s="79">
        <v>199.330973073878</v>
      </c>
      <c r="Q6" s="79">
        <v>0.92537460986184605</v>
      </c>
      <c r="R6" s="79">
        <v>55.908521337044</v>
      </c>
      <c r="S6" s="79">
        <v>125.129116494248</v>
      </c>
      <c r="T6" s="79">
        <v>13.205862038343099</v>
      </c>
      <c r="U6" s="79">
        <v>46.4999570410098</v>
      </c>
      <c r="V6" s="79">
        <v>8.3466718757531009</v>
      </c>
      <c r="W6" s="79">
        <v>1.8528771094135399</v>
      </c>
      <c r="X6" s="79">
        <v>6.2961116129832702</v>
      </c>
      <c r="Y6" s="79">
        <v>1.08011394193151</v>
      </c>
      <c r="Z6" s="79">
        <v>6.6210115689540698</v>
      </c>
      <c r="AA6" s="79">
        <v>31.8617130071449</v>
      </c>
      <c r="AB6" s="79">
        <v>1.3030435825043301</v>
      </c>
      <c r="AC6" s="79">
        <v>3.7601216469521499</v>
      </c>
      <c r="AD6" s="79">
        <v>4.0065971040596002</v>
      </c>
      <c r="AE6" s="79">
        <v>0.656711388688757</v>
      </c>
    </row>
    <row r="7" spans="1:31" x14ac:dyDescent="0.35">
      <c r="A7" t="s">
        <v>191</v>
      </c>
      <c r="B7" s="79">
        <v>1269.13379676972</v>
      </c>
      <c r="C7" s="79">
        <v>11855.1538142307</v>
      </c>
      <c r="D7" s="79">
        <v>140000</v>
      </c>
      <c r="E7" s="79">
        <v>392957.06293613499</v>
      </c>
      <c r="F7" s="79">
        <v>426.725672257263</v>
      </c>
      <c r="G7" s="79">
        <v>49152.9605709221</v>
      </c>
      <c r="H7" s="79">
        <v>7531.1157774718404</v>
      </c>
      <c r="I7" s="79">
        <v>132.46937320136399</v>
      </c>
      <c r="J7" s="79">
        <v>1087.8225864424001</v>
      </c>
      <c r="K7" s="79">
        <v>85774.635269646606</v>
      </c>
      <c r="L7" s="79">
        <v>296.92831178813702</v>
      </c>
      <c r="M7" s="79">
        <v>171.616071342618</v>
      </c>
      <c r="N7" s="79">
        <v>191.20414637346701</v>
      </c>
      <c r="O7" s="79">
        <v>169.776963842329</v>
      </c>
      <c r="P7" s="79">
        <v>166.308407401685</v>
      </c>
      <c r="Q7" s="79">
        <v>1.03450758979475</v>
      </c>
      <c r="R7" s="79">
        <v>66.543597845006005</v>
      </c>
      <c r="S7" s="79">
        <v>149.730782293299</v>
      </c>
      <c r="T7" s="79">
        <v>15.7249931511446</v>
      </c>
      <c r="U7" s="79">
        <v>56.079263885035097</v>
      </c>
      <c r="V7" s="79">
        <v>10.2721010921054</v>
      </c>
      <c r="W7" s="79">
        <v>1.78473644927245</v>
      </c>
      <c r="X7" s="79">
        <v>7.2733361389812101</v>
      </c>
      <c r="Y7" s="79">
        <v>1.03858572643973</v>
      </c>
      <c r="Z7" s="79">
        <v>6.0691026990674102</v>
      </c>
      <c r="AA7" s="79">
        <v>29.9299282541872</v>
      </c>
      <c r="AB7" s="79">
        <v>1.2771267293552699</v>
      </c>
      <c r="AC7" s="79">
        <v>3.7324264871764798</v>
      </c>
      <c r="AD7" s="79">
        <v>3.7677866805147602</v>
      </c>
      <c r="AE7" s="79">
        <v>0.53480029937823503</v>
      </c>
    </row>
    <row r="8" spans="1:31" x14ac:dyDescent="0.35">
      <c r="A8" t="s">
        <v>191</v>
      </c>
      <c r="B8" s="79">
        <v>1421.7843492638999</v>
      </c>
      <c r="C8" s="79">
        <v>11872.9637112819</v>
      </c>
      <c r="D8" s="79">
        <v>140000</v>
      </c>
      <c r="E8" s="79">
        <v>421350.40625170898</v>
      </c>
      <c r="F8" s="79">
        <v>445.96487065490498</v>
      </c>
      <c r="G8" s="79">
        <v>55073.750982858503</v>
      </c>
      <c r="H8" s="79">
        <v>7381.8242046252099</v>
      </c>
      <c r="I8" s="79">
        <v>134.198913369114</v>
      </c>
      <c r="J8" s="79">
        <v>860.99847060536501</v>
      </c>
      <c r="K8" s="79">
        <v>74087.270176327904</v>
      </c>
      <c r="L8" s="79">
        <v>332.75909709972001</v>
      </c>
      <c r="M8" s="79">
        <v>176.891264363218</v>
      </c>
      <c r="N8" s="79">
        <v>198.54018254433299</v>
      </c>
      <c r="O8" s="79">
        <v>173.22083233489701</v>
      </c>
      <c r="P8" s="79">
        <v>204.45165484224</v>
      </c>
      <c r="Q8" s="79">
        <v>0.33293685709186499</v>
      </c>
      <c r="R8" s="79">
        <v>70.128336645338706</v>
      </c>
      <c r="S8" s="79">
        <v>155.52471200801401</v>
      </c>
      <c r="T8" s="79">
        <v>16.055845821176</v>
      </c>
      <c r="U8" s="79">
        <v>58.191632268247098</v>
      </c>
      <c r="V8" s="79">
        <v>10.680572572979999</v>
      </c>
      <c r="W8" s="79">
        <v>1.83603227722297</v>
      </c>
      <c r="X8" s="79">
        <v>7.5374992653520998</v>
      </c>
      <c r="Y8" s="79">
        <v>1.1357467032791999</v>
      </c>
      <c r="Z8" s="79">
        <v>7.1649404918350301</v>
      </c>
      <c r="AA8" s="79">
        <v>34.701489351504101</v>
      </c>
      <c r="AB8" s="79">
        <v>1.45056247997903</v>
      </c>
      <c r="AC8" s="79">
        <v>4.1335481636387899</v>
      </c>
      <c r="AD8" s="79">
        <v>4.50367109971718</v>
      </c>
      <c r="AE8" s="79">
        <v>0.591111104963436</v>
      </c>
    </row>
    <row r="9" spans="1:31" x14ac:dyDescent="0.35">
      <c r="A9" t="s">
        <v>191</v>
      </c>
      <c r="B9" s="79">
        <v>1258.69569495424</v>
      </c>
      <c r="C9" s="79">
        <v>13575.296264922799</v>
      </c>
      <c r="D9" s="79">
        <v>140000</v>
      </c>
      <c r="E9" s="79">
        <v>367623.89667990798</v>
      </c>
      <c r="F9" s="79">
        <v>438.07173491879797</v>
      </c>
      <c r="G9" s="79">
        <v>45343.934248291996</v>
      </c>
      <c r="H9" s="79">
        <v>6543.2382565214702</v>
      </c>
      <c r="I9" s="79">
        <v>136.99700196969201</v>
      </c>
      <c r="J9" s="79">
        <v>1322.59233880126</v>
      </c>
      <c r="K9" s="79">
        <v>93378.711131886506</v>
      </c>
      <c r="L9" s="79">
        <v>261.726465111256</v>
      </c>
      <c r="M9" s="79">
        <v>172.73792292945501</v>
      </c>
      <c r="N9" s="79">
        <v>188.68624049915701</v>
      </c>
      <c r="O9" s="79">
        <v>171.74022120035201</v>
      </c>
      <c r="P9" s="79">
        <v>140.98793473686399</v>
      </c>
      <c r="Q9" s="79">
        <v>0.98279148784450299</v>
      </c>
      <c r="R9" s="79">
        <v>76.1327948811971</v>
      </c>
      <c r="S9" s="79">
        <v>162.64784469145101</v>
      </c>
      <c r="T9" s="79">
        <v>16.796068406532299</v>
      </c>
      <c r="U9" s="79">
        <v>59.8931682078533</v>
      </c>
      <c r="V9" s="79">
        <v>10.3694941163757</v>
      </c>
      <c r="W9" s="79">
        <v>1.7739346906853599</v>
      </c>
      <c r="X9" s="79">
        <v>6.7449001021003401</v>
      </c>
      <c r="Y9" s="79">
        <v>0.98987768274723997</v>
      </c>
      <c r="Z9" s="79">
        <v>6.3364839311797398</v>
      </c>
      <c r="AA9" s="79">
        <v>28.409712432301401</v>
      </c>
      <c r="AB9" s="79">
        <v>1.1917519700097901</v>
      </c>
      <c r="AC9" s="79">
        <v>3.4671457452056802</v>
      </c>
      <c r="AD9" s="79">
        <v>3.6996190301778999</v>
      </c>
      <c r="AE9" s="79">
        <v>0.52545931879140495</v>
      </c>
    </row>
    <row r="10" spans="1:31" x14ac:dyDescent="0.35">
      <c r="A10" t="s">
        <v>191</v>
      </c>
      <c r="B10" s="79">
        <v>1232.4818509582999</v>
      </c>
      <c r="C10" s="79">
        <v>11088.518411393799</v>
      </c>
      <c r="D10" s="79">
        <v>140000</v>
      </c>
      <c r="E10" s="79">
        <v>426442.95645803999</v>
      </c>
      <c r="F10" s="79">
        <v>383.69753282516399</v>
      </c>
      <c r="G10" s="79">
        <v>45652.3200325738</v>
      </c>
      <c r="H10" s="79">
        <v>6687.4407585458603</v>
      </c>
      <c r="I10" s="79">
        <v>132.796292645525</v>
      </c>
      <c r="J10" s="79">
        <v>711.23301254769297</v>
      </c>
      <c r="K10" s="79">
        <v>71040.739133128096</v>
      </c>
      <c r="L10" s="79">
        <v>273.52694118852401</v>
      </c>
      <c r="M10" s="79">
        <v>152.94972131056599</v>
      </c>
      <c r="N10" s="79">
        <v>170.54248486248699</v>
      </c>
      <c r="O10" s="79">
        <v>150.57502954314299</v>
      </c>
      <c r="P10" s="79">
        <v>176.58861697100599</v>
      </c>
      <c r="Q10" s="79">
        <v>0.32765047496435301</v>
      </c>
      <c r="R10" s="79">
        <v>60.3089982580832</v>
      </c>
      <c r="S10" s="79">
        <v>136.69779163402399</v>
      </c>
      <c r="T10" s="79">
        <v>14.129474185823399</v>
      </c>
      <c r="U10" s="79">
        <v>50.687117964595899</v>
      </c>
      <c r="V10" s="79">
        <v>9.3497264924404995</v>
      </c>
      <c r="W10" s="79">
        <v>1.6025132618034901</v>
      </c>
      <c r="X10" s="79">
        <v>6.9001098284065803</v>
      </c>
      <c r="Y10" s="79">
        <v>1.0197099473853599</v>
      </c>
      <c r="Z10" s="79">
        <v>6.2609980020732401</v>
      </c>
      <c r="AA10" s="79">
        <v>30.821734093756799</v>
      </c>
      <c r="AB10" s="79">
        <v>1.2066082289071001</v>
      </c>
      <c r="AC10" s="79">
        <v>3.7067366059592999</v>
      </c>
      <c r="AD10" s="79">
        <v>3.8835701304371999</v>
      </c>
      <c r="AE10" s="79">
        <v>0.57475165952028995</v>
      </c>
    </row>
    <row r="11" spans="1:31" x14ac:dyDescent="0.35">
      <c r="A11" t="s">
        <v>191</v>
      </c>
      <c r="B11" s="79">
        <v>1435.2480324616399</v>
      </c>
      <c r="C11" s="79">
        <v>14876.705874142201</v>
      </c>
      <c r="D11" s="79">
        <v>140000</v>
      </c>
      <c r="E11" s="79">
        <v>379307.13613835198</v>
      </c>
      <c r="F11" s="79">
        <v>448.42845431143002</v>
      </c>
      <c r="G11" s="79">
        <v>54728.488096702997</v>
      </c>
      <c r="H11" s="79">
        <v>5819.3533872743401</v>
      </c>
      <c r="I11" s="79">
        <v>131.55979666092699</v>
      </c>
      <c r="J11" s="79">
        <v>1182.8221786389399</v>
      </c>
      <c r="K11" s="79">
        <v>84141.713026540601</v>
      </c>
      <c r="L11" s="79">
        <v>416.55213425313599</v>
      </c>
      <c r="M11" s="79">
        <v>204.42388342746301</v>
      </c>
      <c r="N11" s="79">
        <v>232.60561052551401</v>
      </c>
      <c r="O11" s="79">
        <v>203.803147241305</v>
      </c>
      <c r="P11" s="79">
        <v>161.56113917818001</v>
      </c>
      <c r="Q11" s="79">
        <v>0.85995809322816497</v>
      </c>
      <c r="R11" s="79">
        <v>75.651861180356093</v>
      </c>
      <c r="S11" s="79">
        <v>164.33886330290801</v>
      </c>
      <c r="T11" s="79">
        <v>17.229204696450001</v>
      </c>
      <c r="U11" s="79">
        <v>62.867890720023802</v>
      </c>
      <c r="V11" s="79">
        <v>10.573770665419699</v>
      </c>
      <c r="W11" s="79">
        <v>1.7116845709789601</v>
      </c>
      <c r="X11" s="79">
        <v>7.3143720567413402</v>
      </c>
      <c r="Y11" s="79">
        <v>0.94400882799240704</v>
      </c>
      <c r="Z11" s="79">
        <v>6.1294771353659598</v>
      </c>
      <c r="AA11" s="79">
        <v>28.2794235392745</v>
      </c>
      <c r="AB11" s="79">
        <v>1.13765799618105</v>
      </c>
      <c r="AC11" s="79">
        <v>3.5298669207589799</v>
      </c>
      <c r="AD11" s="79">
        <v>3.3010212731482498</v>
      </c>
      <c r="AE11" s="79">
        <v>0.49261851665140399</v>
      </c>
    </row>
    <row r="12" spans="1:31" x14ac:dyDescent="0.35">
      <c r="A12" t="s">
        <v>191</v>
      </c>
      <c r="B12" s="79">
        <v>1383.08696067039</v>
      </c>
      <c r="C12" s="79">
        <v>10787.1818929982</v>
      </c>
      <c r="D12" s="79">
        <v>140000</v>
      </c>
      <c r="E12" s="79">
        <v>329415.93803283101</v>
      </c>
      <c r="F12" s="79">
        <v>408.86214127096798</v>
      </c>
      <c r="G12" s="79">
        <v>48984.9728322058</v>
      </c>
      <c r="H12" s="79">
        <v>6792.4337383439097</v>
      </c>
      <c r="I12" s="79">
        <v>121.890964058742</v>
      </c>
      <c r="J12" s="79">
        <v>839.57061835846002</v>
      </c>
      <c r="K12" s="79">
        <v>76728.022848828405</v>
      </c>
      <c r="L12" s="79">
        <v>302.321136571468</v>
      </c>
      <c r="M12" s="79">
        <v>153.518746383007</v>
      </c>
      <c r="N12" s="79">
        <v>174.15238676573</v>
      </c>
      <c r="O12" s="79">
        <v>152.971720758972</v>
      </c>
      <c r="P12" s="79">
        <v>448.85652820495699</v>
      </c>
      <c r="Q12" s="79">
        <v>1.0871147096248801</v>
      </c>
      <c r="R12" s="79">
        <v>61.439879601806098</v>
      </c>
      <c r="S12" s="79">
        <v>136.373749311533</v>
      </c>
      <c r="T12" s="79">
        <v>14.824965116775299</v>
      </c>
      <c r="U12" s="79">
        <v>53.573885507701902</v>
      </c>
      <c r="V12" s="79">
        <v>10.086606901240399</v>
      </c>
      <c r="W12" s="79">
        <v>1.93397084640727</v>
      </c>
      <c r="X12" s="79">
        <v>9.0466012619563791</v>
      </c>
      <c r="Y12" s="79">
        <v>1.48562373662695</v>
      </c>
      <c r="Z12" s="79">
        <v>9.4464838204243708</v>
      </c>
      <c r="AA12" s="79">
        <v>44.659399849018698</v>
      </c>
      <c r="AB12" s="79">
        <v>1.8723315705391601</v>
      </c>
      <c r="AC12" s="79">
        <v>5.2048709051001101</v>
      </c>
      <c r="AD12" s="79">
        <v>5.2792131175532102</v>
      </c>
      <c r="AE12" s="79">
        <v>0.79248435890917102</v>
      </c>
    </row>
    <row r="13" spans="1:31" x14ac:dyDescent="0.35">
      <c r="A13" t="s">
        <v>191</v>
      </c>
      <c r="B13" s="79">
        <v>1641.340692231</v>
      </c>
      <c r="C13" s="79">
        <v>11017.7452071842</v>
      </c>
      <c r="D13" s="79">
        <v>140000</v>
      </c>
      <c r="E13" s="79">
        <v>365250.91725620202</v>
      </c>
      <c r="F13" s="79">
        <v>402.08523748224297</v>
      </c>
      <c r="G13" s="79">
        <v>51961.024463004098</v>
      </c>
      <c r="H13" s="79">
        <v>5658.4606841526202</v>
      </c>
      <c r="I13" s="79">
        <v>134.147957124237</v>
      </c>
      <c r="J13" s="79">
        <v>688.29564404164501</v>
      </c>
      <c r="K13" s="79">
        <v>67610.647772850905</v>
      </c>
      <c r="L13" s="79">
        <v>305.388971780281</v>
      </c>
      <c r="M13" s="79">
        <v>165.64056571151599</v>
      </c>
      <c r="N13" s="79">
        <v>186.869970583221</v>
      </c>
      <c r="O13" s="79">
        <v>165.71165690694701</v>
      </c>
      <c r="P13" s="79">
        <v>160.63062646775899</v>
      </c>
      <c r="Q13" s="79">
        <v>1.1164799995021399</v>
      </c>
      <c r="R13" s="79">
        <v>64.857565957702903</v>
      </c>
      <c r="S13" s="79">
        <v>135.42590499069999</v>
      </c>
      <c r="T13" s="79">
        <v>14.4346129417681</v>
      </c>
      <c r="U13" s="79">
        <v>50.150100588897701</v>
      </c>
      <c r="V13" s="79">
        <v>8.3158430842570308</v>
      </c>
      <c r="W13" s="79">
        <v>1.47457991212115</v>
      </c>
      <c r="X13" s="79">
        <v>6.05655894117778</v>
      </c>
      <c r="Y13" s="79">
        <v>0.87164142753659202</v>
      </c>
      <c r="Z13" s="79">
        <v>5.4856284261375503</v>
      </c>
      <c r="AA13" s="79">
        <v>25.402133169665799</v>
      </c>
      <c r="AB13" s="79">
        <v>1.00342952210251</v>
      </c>
      <c r="AC13" s="79">
        <v>3.0295946863876901</v>
      </c>
      <c r="AD13" s="79">
        <v>3.0303087073204198</v>
      </c>
      <c r="AE13" s="79">
        <v>0.49763133062787102</v>
      </c>
    </row>
    <row r="14" spans="1:31" x14ac:dyDescent="0.35">
      <c r="A14" t="s">
        <v>191</v>
      </c>
      <c r="B14" s="79">
        <v>1177.18229459041</v>
      </c>
      <c r="C14" s="79">
        <v>10909.9726303306</v>
      </c>
      <c r="D14" s="79">
        <v>140000</v>
      </c>
      <c r="E14" s="79">
        <v>355446.064552592</v>
      </c>
      <c r="F14" s="79">
        <v>457.42657149073699</v>
      </c>
      <c r="G14" s="79">
        <v>45181.1641704309</v>
      </c>
      <c r="H14" s="79">
        <v>5169.7058062910901</v>
      </c>
      <c r="I14" s="79">
        <v>121.578043297511</v>
      </c>
      <c r="J14" s="79">
        <v>695.67939530439401</v>
      </c>
      <c r="K14" s="79">
        <v>67026.362661703199</v>
      </c>
      <c r="L14" s="79">
        <v>277.72388911297702</v>
      </c>
      <c r="M14" s="79">
        <v>187.35721530121401</v>
      </c>
      <c r="N14" s="79">
        <v>204.07195430994599</v>
      </c>
      <c r="O14" s="79">
        <v>185.973954114995</v>
      </c>
      <c r="P14" s="79">
        <v>161.20208827241501</v>
      </c>
      <c r="Q14" s="79">
        <v>1.6561562435911601</v>
      </c>
      <c r="R14" s="79">
        <v>77.867346337796405</v>
      </c>
      <c r="S14" s="79">
        <v>170.36942739125101</v>
      </c>
      <c r="T14" s="79">
        <v>17.860976279132402</v>
      </c>
      <c r="U14" s="79">
        <v>63.351477515852203</v>
      </c>
      <c r="V14" s="79">
        <v>11.164965726683601</v>
      </c>
      <c r="W14" s="79">
        <v>1.84237471206729</v>
      </c>
      <c r="X14" s="79">
        <v>7.7178211657750104</v>
      </c>
      <c r="Y14" s="79">
        <v>1.0750315169036999</v>
      </c>
      <c r="Z14" s="79">
        <v>7.1559752793760296</v>
      </c>
      <c r="AA14" s="79">
        <v>32.3586220018707</v>
      </c>
      <c r="AB14" s="79">
        <v>1.3252219188580501</v>
      </c>
      <c r="AC14" s="79">
        <v>3.9862111926825401</v>
      </c>
      <c r="AD14" s="79">
        <v>4.0117898817637396</v>
      </c>
      <c r="AE14" s="79">
        <v>0.56054019235848496</v>
      </c>
    </row>
    <row r="15" spans="1:31" x14ac:dyDescent="0.35">
      <c r="A15" t="s">
        <v>191</v>
      </c>
      <c r="B15" s="79">
        <v>1265.5176416007901</v>
      </c>
      <c r="C15" s="79">
        <v>10672.4916967022</v>
      </c>
      <c r="D15" s="79">
        <v>140000</v>
      </c>
      <c r="E15" s="79">
        <v>364591.59442014602</v>
      </c>
      <c r="F15" s="79">
        <v>482.68810123186898</v>
      </c>
      <c r="G15" s="79">
        <v>48558.959940779001</v>
      </c>
      <c r="H15" s="79">
        <v>7243.5033717218703</v>
      </c>
      <c r="I15" s="79">
        <v>135.658708577889</v>
      </c>
      <c r="J15" s="79">
        <v>935.13235099428698</v>
      </c>
      <c r="K15" s="79">
        <v>86950.564544137902</v>
      </c>
      <c r="L15" s="79">
        <v>264.15766752020699</v>
      </c>
      <c r="M15" s="79">
        <v>214.71908285768501</v>
      </c>
      <c r="N15" s="79">
        <v>231.040663067466</v>
      </c>
      <c r="O15" s="79">
        <v>212.19730588153701</v>
      </c>
      <c r="P15" s="79">
        <v>159.22651774328401</v>
      </c>
      <c r="Q15" s="79">
        <v>0.62199661818056995</v>
      </c>
      <c r="R15" s="79">
        <v>76.211296070857301</v>
      </c>
      <c r="S15" s="79">
        <v>175.23803592954999</v>
      </c>
      <c r="T15" s="79">
        <v>19.139199234738399</v>
      </c>
      <c r="U15" s="79">
        <v>70.244129534315107</v>
      </c>
      <c r="V15" s="79">
        <v>12.624858999711901</v>
      </c>
      <c r="W15" s="79">
        <v>2.0986467889576002</v>
      </c>
      <c r="X15" s="79">
        <v>8.6641354241941908</v>
      </c>
      <c r="Y15" s="79">
        <v>1.12964668170881</v>
      </c>
      <c r="Z15" s="79">
        <v>6.4758647892685604</v>
      </c>
      <c r="AA15" s="79">
        <v>30.105503716294098</v>
      </c>
      <c r="AB15" s="79">
        <v>1.28487471855775</v>
      </c>
      <c r="AC15" s="79">
        <v>3.6057284715542899</v>
      </c>
      <c r="AD15" s="79">
        <v>3.8899096113412002</v>
      </c>
      <c r="AE15" s="79">
        <v>0.54789519244470397</v>
      </c>
    </row>
    <row r="16" spans="1:31" x14ac:dyDescent="0.35">
      <c r="A16" t="s">
        <v>191</v>
      </c>
      <c r="B16" s="79">
        <v>1596.4848265441799</v>
      </c>
      <c r="C16" s="79">
        <v>10271.1290698267</v>
      </c>
      <c r="D16" s="79">
        <v>140000</v>
      </c>
      <c r="E16" s="79">
        <v>377447.17411992297</v>
      </c>
      <c r="F16" s="79">
        <v>458.82031767938003</v>
      </c>
      <c r="G16" s="79">
        <v>49717.436401517298</v>
      </c>
      <c r="H16" s="79">
        <v>4955.5115281279895</v>
      </c>
      <c r="I16" s="79">
        <v>120.765166736084</v>
      </c>
      <c r="J16" s="79">
        <v>615.51695582740194</v>
      </c>
      <c r="K16" s="79">
        <v>60638.879261096197</v>
      </c>
      <c r="L16" s="79">
        <v>296.14938387424098</v>
      </c>
      <c r="M16" s="79">
        <v>194.86688822391801</v>
      </c>
      <c r="N16" s="79">
        <v>212.39276172970401</v>
      </c>
      <c r="O16" s="79">
        <v>192.47776544582999</v>
      </c>
      <c r="P16" s="79">
        <v>144.93388973093599</v>
      </c>
      <c r="Q16" s="79">
        <v>0.52722213724421496</v>
      </c>
      <c r="R16" s="79">
        <v>67.780969457980106</v>
      </c>
      <c r="S16" s="79">
        <v>147.04558037718101</v>
      </c>
      <c r="T16" s="79">
        <v>15.6901559842744</v>
      </c>
      <c r="U16" s="79">
        <v>56.238992618804197</v>
      </c>
      <c r="V16" s="79">
        <v>9.8276211379147895</v>
      </c>
      <c r="W16" s="79">
        <v>1.7230567947240201</v>
      </c>
      <c r="X16" s="79">
        <v>6.7413578466750996</v>
      </c>
      <c r="Y16" s="79">
        <v>1.00177871556165</v>
      </c>
      <c r="Z16" s="79">
        <v>5.7856927610720001</v>
      </c>
      <c r="AA16" s="79">
        <v>27.364673556444899</v>
      </c>
      <c r="AB16" s="79">
        <v>1.1330968822199501</v>
      </c>
      <c r="AC16" s="79">
        <v>3.04592725678995</v>
      </c>
      <c r="AD16" s="79">
        <v>3.24039222960254</v>
      </c>
      <c r="AE16" s="79">
        <v>0.48310297519381101</v>
      </c>
    </row>
    <row r="17" spans="1:31" x14ac:dyDescent="0.35">
      <c r="A17" t="s">
        <v>191</v>
      </c>
      <c r="B17" s="79">
        <v>1469.6384441601199</v>
      </c>
      <c r="C17" s="79">
        <v>10040.6955772696</v>
      </c>
      <c r="D17" s="79">
        <v>140000</v>
      </c>
      <c r="E17" s="79">
        <v>407765.99539347598</v>
      </c>
      <c r="F17" s="79">
        <v>469.79257202472002</v>
      </c>
      <c r="G17" s="79">
        <v>45854.377136415897</v>
      </c>
      <c r="H17" s="79">
        <v>6934.0616624640998</v>
      </c>
      <c r="I17" s="79">
        <v>132.07769181659501</v>
      </c>
      <c r="J17" s="79">
        <v>580.02229407394702</v>
      </c>
      <c r="K17" s="79">
        <v>61839.317505124498</v>
      </c>
      <c r="L17" s="79">
        <v>287.81839247581598</v>
      </c>
      <c r="M17" s="79">
        <v>228.55608905371801</v>
      </c>
      <c r="N17" s="79">
        <v>246.449804141199</v>
      </c>
      <c r="O17" s="79">
        <v>224.63986377288501</v>
      </c>
      <c r="P17" s="79">
        <v>153.45531556389699</v>
      </c>
      <c r="Q17" s="79">
        <v>0.16312685525398299</v>
      </c>
      <c r="R17" s="79">
        <v>84.906634951543893</v>
      </c>
      <c r="S17" s="79">
        <v>174.932180817139</v>
      </c>
      <c r="T17" s="79">
        <v>18.402886022221601</v>
      </c>
      <c r="U17" s="79">
        <v>66.682276065798206</v>
      </c>
      <c r="V17" s="79">
        <v>11.4430817661056</v>
      </c>
      <c r="W17" s="79">
        <v>1.9174632743390301</v>
      </c>
      <c r="X17" s="79">
        <v>7.0840414170953103</v>
      </c>
      <c r="Y17" s="79">
        <v>1.00771376906803</v>
      </c>
      <c r="Z17" s="79">
        <v>5.6325051603583098</v>
      </c>
      <c r="AA17" s="79">
        <v>27.4652476120602</v>
      </c>
      <c r="AB17" s="79">
        <v>1.08257402533812</v>
      </c>
      <c r="AC17" s="79">
        <v>3.1839067929559102</v>
      </c>
      <c r="AD17" s="79">
        <v>3.09771891508024</v>
      </c>
      <c r="AE17" s="79">
        <v>0.461757228001487</v>
      </c>
    </row>
    <row r="18" spans="1:31" x14ac:dyDescent="0.35">
      <c r="A18" t="s">
        <v>191</v>
      </c>
      <c r="B18" s="79">
        <v>1288.14571393401</v>
      </c>
      <c r="C18" s="79">
        <v>9781.8525972244606</v>
      </c>
      <c r="D18" s="79">
        <v>140000</v>
      </c>
      <c r="E18" s="79">
        <v>360692.99537150498</v>
      </c>
      <c r="F18" s="79">
        <v>462.19807715919501</v>
      </c>
      <c r="G18" s="79">
        <v>46031.633441708997</v>
      </c>
      <c r="H18" s="79">
        <v>10207.8932833049</v>
      </c>
      <c r="I18" s="79">
        <v>122.558771062547</v>
      </c>
      <c r="J18" s="79">
        <v>470.80393469540201</v>
      </c>
      <c r="K18" s="79">
        <v>55598.272489581097</v>
      </c>
      <c r="L18" s="79">
        <v>276.34505500416901</v>
      </c>
      <c r="M18" s="79">
        <v>171.07897836617499</v>
      </c>
      <c r="N18" s="79">
        <v>190.01983999531799</v>
      </c>
      <c r="O18" s="79">
        <v>171.20270941538101</v>
      </c>
      <c r="P18" s="79">
        <v>164.061997443932</v>
      </c>
      <c r="Q18" s="79">
        <v>1.4734443270275099</v>
      </c>
      <c r="R18" s="79">
        <v>72.788464837702307</v>
      </c>
      <c r="S18" s="79">
        <v>152.021471427004</v>
      </c>
      <c r="T18" s="79">
        <v>17.2140094746469</v>
      </c>
      <c r="U18" s="79">
        <v>62.169172107567199</v>
      </c>
      <c r="V18" s="79">
        <v>10.851589189942301</v>
      </c>
      <c r="W18" s="79">
        <v>2.0249295260061699</v>
      </c>
      <c r="X18" s="79">
        <v>7.3725080684474404</v>
      </c>
      <c r="Y18" s="79">
        <v>1.0538035839936899</v>
      </c>
      <c r="Z18" s="79">
        <v>6.2077308461848801</v>
      </c>
      <c r="AA18" s="79">
        <v>27.558250320319001</v>
      </c>
      <c r="AB18" s="79">
        <v>1.1300912165557999</v>
      </c>
      <c r="AC18" s="79">
        <v>3.2414719602949398</v>
      </c>
      <c r="AD18" s="79">
        <v>3.25885076905911</v>
      </c>
      <c r="AE18" s="79">
        <v>0.47347031962298802</v>
      </c>
    </row>
    <row r="19" spans="1:31" x14ac:dyDescent="0.35">
      <c r="A19" t="s">
        <v>191</v>
      </c>
      <c r="B19" s="79">
        <v>1292.9183265288</v>
      </c>
      <c r="C19" s="79">
        <v>10838.913933222701</v>
      </c>
      <c r="D19" s="79">
        <v>140000</v>
      </c>
      <c r="E19" s="79">
        <v>394523.136485241</v>
      </c>
      <c r="F19" s="79">
        <v>542.294614325412</v>
      </c>
      <c r="G19" s="79">
        <v>48736.917489898799</v>
      </c>
      <c r="H19" s="79">
        <v>9737.6775660302101</v>
      </c>
      <c r="I19" s="79">
        <v>142.98770157190501</v>
      </c>
      <c r="J19" s="79">
        <v>715.19716892460997</v>
      </c>
      <c r="K19" s="79">
        <v>63702.231333784002</v>
      </c>
      <c r="L19" s="79">
        <v>297.92847376603498</v>
      </c>
      <c r="M19" s="79">
        <v>242.38958635903199</v>
      </c>
      <c r="N19" s="79">
        <v>262.54840671918203</v>
      </c>
      <c r="O19" s="79">
        <v>242.06927355087001</v>
      </c>
      <c r="P19" s="79">
        <v>218.87216019791001</v>
      </c>
      <c r="Q19" s="79">
        <v>0.82256710084777196</v>
      </c>
      <c r="R19" s="79">
        <v>91.106337401196001</v>
      </c>
      <c r="S19" s="79">
        <v>201.872228011537</v>
      </c>
      <c r="T19" s="79">
        <v>21.2502583057402</v>
      </c>
      <c r="U19" s="79">
        <v>75.367181297745105</v>
      </c>
      <c r="V19" s="79">
        <v>12.848972220052699</v>
      </c>
      <c r="W19" s="79">
        <v>2.2369417770998301</v>
      </c>
      <c r="X19" s="79">
        <v>8.8234119637676702</v>
      </c>
      <c r="Y19" s="79">
        <v>1.2189793583134401</v>
      </c>
      <c r="Z19" s="79">
        <v>7.5688159437145597</v>
      </c>
      <c r="AA19" s="79">
        <v>35.7995113703562</v>
      </c>
      <c r="AB19" s="79">
        <v>1.49299794118116</v>
      </c>
      <c r="AC19" s="79">
        <v>4.4321486419008496</v>
      </c>
      <c r="AD19" s="79">
        <v>4.4084353945307102</v>
      </c>
      <c r="AE19" s="79">
        <v>0.62648722535274703</v>
      </c>
    </row>
    <row r="20" spans="1:31" x14ac:dyDescent="0.35">
      <c r="A20" t="s">
        <v>191</v>
      </c>
      <c r="B20" s="79">
        <v>1090.8162848044401</v>
      </c>
      <c r="C20" s="79">
        <v>10665.2947401736</v>
      </c>
      <c r="D20" s="79">
        <v>140000</v>
      </c>
      <c r="E20" s="79">
        <v>337921.54609183897</v>
      </c>
      <c r="F20" s="79">
        <v>380.39344309495999</v>
      </c>
      <c r="G20" s="79">
        <v>41106.817064024101</v>
      </c>
      <c r="H20" s="79">
        <v>8591.0038420836099</v>
      </c>
      <c r="I20" s="79">
        <v>118.21894599396001</v>
      </c>
      <c r="J20" s="79">
        <v>660.06837026607104</v>
      </c>
      <c r="K20" s="79">
        <v>67169.179957392902</v>
      </c>
      <c r="L20" s="79">
        <v>262.07776721988699</v>
      </c>
      <c r="M20" s="79">
        <v>151.57230123910699</v>
      </c>
      <c r="N20" s="79">
        <v>167.83064145221601</v>
      </c>
      <c r="O20" s="79">
        <v>152.89413561453799</v>
      </c>
      <c r="P20" s="79">
        <v>136.64091370302501</v>
      </c>
      <c r="Q20" s="79">
        <v>0.76123857942371498</v>
      </c>
      <c r="R20" s="79">
        <v>60.388577275620399</v>
      </c>
      <c r="S20" s="79">
        <v>132.60985373233501</v>
      </c>
      <c r="T20" s="79">
        <v>13.901955043474</v>
      </c>
      <c r="U20" s="79">
        <v>50.710673856335703</v>
      </c>
      <c r="V20" s="79">
        <v>8.9527790949915307</v>
      </c>
      <c r="W20" s="79">
        <v>1.56176390398742</v>
      </c>
      <c r="X20" s="79">
        <v>6.1189043949662398</v>
      </c>
      <c r="Y20" s="79">
        <v>0.81406977753946796</v>
      </c>
      <c r="Z20" s="79">
        <v>5.0672030601924298</v>
      </c>
      <c r="AA20" s="79">
        <v>24.4377365293156</v>
      </c>
      <c r="AB20" s="79">
        <v>0.97668681079522501</v>
      </c>
      <c r="AC20" s="79">
        <v>2.9017480859620699</v>
      </c>
      <c r="AD20" s="79">
        <v>2.9944068368744499</v>
      </c>
      <c r="AE20" s="79">
        <v>0.43503846027335002</v>
      </c>
    </row>
    <row r="21" spans="1:31" x14ac:dyDescent="0.35">
      <c r="A21" t="s">
        <v>191</v>
      </c>
      <c r="B21" s="79">
        <v>1290.5211202985699</v>
      </c>
      <c r="C21" s="79">
        <v>12569.688717590199</v>
      </c>
      <c r="D21" s="79">
        <v>140000</v>
      </c>
      <c r="E21" s="79">
        <v>380634.41862776701</v>
      </c>
      <c r="F21" s="79">
        <v>409.29126683770897</v>
      </c>
      <c r="G21" s="79">
        <v>48247.639016565503</v>
      </c>
      <c r="H21" s="79">
        <v>5174.2487204341296</v>
      </c>
      <c r="I21" s="79">
        <v>129.67185126398701</v>
      </c>
      <c r="J21" s="79">
        <v>858.704679148266</v>
      </c>
      <c r="K21" s="79">
        <v>76055.111019652904</v>
      </c>
      <c r="L21" s="79">
        <v>273.77234483501798</v>
      </c>
      <c r="M21" s="79">
        <v>180.90390857945101</v>
      </c>
      <c r="N21" s="79">
        <v>199.405641365647</v>
      </c>
      <c r="O21" s="79">
        <v>179.40185660882801</v>
      </c>
      <c r="P21" s="79">
        <v>141.025500883392</v>
      </c>
      <c r="Q21" s="79">
        <v>0.65485806781648204</v>
      </c>
      <c r="R21" s="79">
        <v>71.715219219635799</v>
      </c>
      <c r="S21" s="79">
        <v>157.74854980221099</v>
      </c>
      <c r="T21" s="79">
        <v>16.5566954287941</v>
      </c>
      <c r="U21" s="79">
        <v>58.822110780829298</v>
      </c>
      <c r="V21" s="79">
        <v>9.5571681799852399</v>
      </c>
      <c r="W21" s="79">
        <v>1.76460403682227</v>
      </c>
      <c r="X21" s="79">
        <v>6.9921912406070099</v>
      </c>
      <c r="Y21" s="79">
        <v>0.94733499195827398</v>
      </c>
      <c r="Z21" s="79">
        <v>5.5089176004737102</v>
      </c>
      <c r="AA21" s="79">
        <v>26.731161296343799</v>
      </c>
      <c r="AB21" s="79">
        <v>1.09883248871974</v>
      </c>
      <c r="AC21" s="79">
        <v>3.1587848848697702</v>
      </c>
      <c r="AD21" s="79">
        <v>3.40628819998678</v>
      </c>
      <c r="AE21" s="79">
        <v>0.43443000829227402</v>
      </c>
    </row>
    <row r="22" spans="1:31" x14ac:dyDescent="0.35">
      <c r="A22" t="s">
        <v>191</v>
      </c>
      <c r="B22" s="79">
        <v>1527.54509691659</v>
      </c>
      <c r="C22" s="79">
        <v>14340.1070894557</v>
      </c>
      <c r="D22" s="79">
        <v>140000</v>
      </c>
      <c r="E22" s="79">
        <v>382822.67704997101</v>
      </c>
      <c r="F22" s="79">
        <v>418.091217918045</v>
      </c>
      <c r="G22" s="79">
        <v>55738.368264111603</v>
      </c>
      <c r="H22" s="79">
        <v>8390.0573350838495</v>
      </c>
      <c r="I22" s="79">
        <v>139.800377395217</v>
      </c>
      <c r="J22" s="79">
        <v>1182.2048768642201</v>
      </c>
      <c r="K22" s="79">
        <v>87916.141706334194</v>
      </c>
      <c r="L22" s="79">
        <v>423.53222444462</v>
      </c>
      <c r="M22" s="79">
        <v>158.52405061528901</v>
      </c>
      <c r="N22" s="79">
        <v>187.96145975765799</v>
      </c>
      <c r="O22" s="79">
        <v>158.50552194551901</v>
      </c>
      <c r="P22" s="79">
        <v>256.74930019272699</v>
      </c>
      <c r="Q22" s="79">
        <v>0.32045819978140699</v>
      </c>
      <c r="R22" s="79">
        <v>62.117169314834101</v>
      </c>
      <c r="S22" s="79">
        <v>135.40538425988001</v>
      </c>
      <c r="T22" s="79">
        <v>14.067386152119401</v>
      </c>
      <c r="U22" s="79">
        <v>50.9673781097381</v>
      </c>
      <c r="V22" s="79">
        <v>9.6736814943855407</v>
      </c>
      <c r="W22" s="79">
        <v>1.94071569859254</v>
      </c>
      <c r="X22" s="79">
        <v>8.2543727662367505</v>
      </c>
      <c r="Y22" s="79">
        <v>1.36807968159225</v>
      </c>
      <c r="Z22" s="79">
        <v>8.7636858718710506</v>
      </c>
      <c r="AA22" s="79">
        <v>41.936403614323801</v>
      </c>
      <c r="AB22" s="79">
        <v>1.61091662211882</v>
      </c>
      <c r="AC22" s="79">
        <v>4.9445920463125104</v>
      </c>
      <c r="AD22" s="79">
        <v>4.8247725311200798</v>
      </c>
      <c r="AE22" s="79">
        <v>0.72595626051592499</v>
      </c>
    </row>
    <row r="23" spans="1:31" x14ac:dyDescent="0.35">
      <c r="A23" t="s">
        <v>191</v>
      </c>
      <c r="B23" s="79">
        <v>1273.23708805866</v>
      </c>
      <c r="C23" s="79">
        <v>11662.8895140327</v>
      </c>
      <c r="D23" s="79">
        <v>140000</v>
      </c>
      <c r="E23" s="79">
        <v>387655.86945202801</v>
      </c>
      <c r="F23" s="79">
        <v>432.88930803314702</v>
      </c>
      <c r="G23" s="79">
        <v>48076.4902755086</v>
      </c>
      <c r="H23" s="79">
        <v>5500.7596807277496</v>
      </c>
      <c r="I23" s="79">
        <v>125.272291916409</v>
      </c>
      <c r="J23" s="79">
        <v>874.90220487590102</v>
      </c>
      <c r="K23" s="79">
        <v>71539.348287269997</v>
      </c>
      <c r="L23" s="79">
        <v>265.23556292023397</v>
      </c>
      <c r="M23" s="79">
        <v>170.118276351318</v>
      </c>
      <c r="N23" s="79">
        <v>186.594638183417</v>
      </c>
      <c r="O23" s="79">
        <v>170.610054970644</v>
      </c>
      <c r="P23" s="79">
        <v>304.92180309122699</v>
      </c>
      <c r="Q23" s="79">
        <v>1.02581152467882</v>
      </c>
      <c r="R23" s="79">
        <v>65.4282160689378</v>
      </c>
      <c r="S23" s="79">
        <v>143.674439830924</v>
      </c>
      <c r="T23" s="79">
        <v>15.098253804450399</v>
      </c>
      <c r="U23" s="79">
        <v>55.399126702062603</v>
      </c>
      <c r="V23" s="79">
        <v>10.9990660577543</v>
      </c>
      <c r="W23" s="79">
        <v>1.87953640336516</v>
      </c>
      <c r="X23" s="79">
        <v>9.2931700334999601</v>
      </c>
      <c r="Y23" s="79">
        <v>1.4817885855700601</v>
      </c>
      <c r="Z23" s="79">
        <v>9.1087939935024504</v>
      </c>
      <c r="AA23" s="79">
        <v>47.047762165849903</v>
      </c>
      <c r="AB23" s="79">
        <v>1.7749638895236599</v>
      </c>
      <c r="AC23" s="79">
        <v>5.6445909773721397</v>
      </c>
      <c r="AD23" s="79">
        <v>5.80969540787589</v>
      </c>
      <c r="AE23" s="79">
        <v>0.86713670752254302</v>
      </c>
    </row>
    <row r="24" spans="1:31" x14ac:dyDescent="0.35">
      <c r="A24" t="s">
        <v>191</v>
      </c>
      <c r="B24" s="79">
        <v>1230.0118337865899</v>
      </c>
      <c r="C24" s="79">
        <v>11276.321957765</v>
      </c>
      <c r="D24" s="79">
        <v>140000</v>
      </c>
      <c r="E24" s="79">
        <v>392108.34047287802</v>
      </c>
      <c r="F24" s="79">
        <v>429.93454059683597</v>
      </c>
      <c r="G24" s="79">
        <v>43571.851076418199</v>
      </c>
      <c r="H24" s="79">
        <v>6249.16158278279</v>
      </c>
      <c r="I24" s="79">
        <v>120.101311201217</v>
      </c>
      <c r="J24" s="79">
        <v>985.100848348981</v>
      </c>
      <c r="K24" s="79">
        <v>69040.715632019201</v>
      </c>
      <c r="L24" s="79">
        <v>248.06609895986199</v>
      </c>
      <c r="M24" s="79">
        <v>169.393601730125</v>
      </c>
      <c r="N24" s="79">
        <v>185.354705364323</v>
      </c>
      <c r="O24" s="79">
        <v>169.74787973241999</v>
      </c>
      <c r="P24" s="79">
        <v>217.25538996888201</v>
      </c>
      <c r="Q24" s="79">
        <v>0.32821383626297801</v>
      </c>
      <c r="R24" s="79">
        <v>72.850952043164895</v>
      </c>
      <c r="S24" s="79">
        <v>155.088568418622</v>
      </c>
      <c r="T24" s="79">
        <v>16.448877281605601</v>
      </c>
      <c r="U24" s="79">
        <v>57.816281383772903</v>
      </c>
      <c r="V24" s="79">
        <v>10.5168664315513</v>
      </c>
      <c r="W24" s="79">
        <v>1.7852060063451001</v>
      </c>
      <c r="X24" s="79">
        <v>7.5369352406615802</v>
      </c>
      <c r="Y24" s="79">
        <v>1.2519705218072299</v>
      </c>
      <c r="Z24" s="79">
        <v>7.5758849968439996</v>
      </c>
      <c r="AA24" s="79">
        <v>34.910616042353098</v>
      </c>
      <c r="AB24" s="79">
        <v>1.3779597254076099</v>
      </c>
      <c r="AC24" s="79">
        <v>4.2087647211258501</v>
      </c>
      <c r="AD24" s="79">
        <v>4.4418577310614902</v>
      </c>
      <c r="AE24" s="79">
        <v>0.62366322692919895</v>
      </c>
    </row>
    <row r="25" spans="1:31" x14ac:dyDescent="0.35">
      <c r="A25" t="s">
        <v>191</v>
      </c>
      <c r="B25" s="79">
        <v>1238.6678785935101</v>
      </c>
      <c r="C25" s="79">
        <v>10802.7214933797</v>
      </c>
      <c r="D25" s="79">
        <v>140000</v>
      </c>
      <c r="E25" s="79">
        <v>411062.78042653098</v>
      </c>
      <c r="F25" s="79">
        <v>439.68453258792402</v>
      </c>
      <c r="G25" s="79">
        <v>49361.577125907301</v>
      </c>
      <c r="H25" s="79">
        <v>5189.2716494856304</v>
      </c>
      <c r="I25" s="79">
        <v>128.28764202502001</v>
      </c>
      <c r="J25" s="79">
        <v>784.38325309823404</v>
      </c>
      <c r="K25" s="79">
        <v>74901.073709004995</v>
      </c>
      <c r="L25" s="79">
        <v>292.95101073301998</v>
      </c>
      <c r="M25" s="79">
        <v>168.64077039925701</v>
      </c>
      <c r="N25" s="79">
        <v>188.80933579123601</v>
      </c>
      <c r="O25" s="79">
        <v>168.02902987111699</v>
      </c>
      <c r="P25" s="79">
        <v>144.92942740119699</v>
      </c>
      <c r="Q25" s="79" t="s">
        <v>229</v>
      </c>
      <c r="R25" s="79">
        <v>67.223393474012596</v>
      </c>
      <c r="S25" s="79">
        <v>148.84668579706101</v>
      </c>
      <c r="T25" s="79">
        <v>15.781034077909201</v>
      </c>
      <c r="U25" s="79">
        <v>56.075994812922303</v>
      </c>
      <c r="V25" s="79">
        <v>10.0914443578434</v>
      </c>
      <c r="W25" s="79">
        <v>1.7533649524258199</v>
      </c>
      <c r="X25" s="79">
        <v>7.1874236738028197</v>
      </c>
      <c r="Y25" s="79">
        <v>1.0793350092821601</v>
      </c>
      <c r="Z25" s="79">
        <v>6.1750434330984696</v>
      </c>
      <c r="AA25" s="79">
        <v>30.304571606123702</v>
      </c>
      <c r="AB25" s="79">
        <v>1.22690877236875</v>
      </c>
      <c r="AC25" s="79">
        <v>3.7086481141545402</v>
      </c>
      <c r="AD25" s="79">
        <v>3.6140205521260298</v>
      </c>
      <c r="AE25" s="79">
        <v>0.49336787696135997</v>
      </c>
    </row>
    <row r="26" spans="1:31" x14ac:dyDescent="0.35">
      <c r="A26" t="s">
        <v>191</v>
      </c>
      <c r="B26" s="79">
        <v>1211.4818594497699</v>
      </c>
      <c r="C26" s="79">
        <v>10948.958599240301</v>
      </c>
      <c r="D26" s="79">
        <v>140000</v>
      </c>
      <c r="E26" s="79">
        <v>391315.95231341198</v>
      </c>
      <c r="F26" s="79">
        <v>375.89539216369099</v>
      </c>
      <c r="G26" s="79">
        <v>44328.520689985897</v>
      </c>
      <c r="H26" s="79">
        <v>7240.6225812392904</v>
      </c>
      <c r="I26" s="79">
        <v>126.182520402853</v>
      </c>
      <c r="J26" s="79">
        <v>661.702056916223</v>
      </c>
      <c r="K26" s="79">
        <v>63926.933910302199</v>
      </c>
      <c r="L26" s="79">
        <v>283.37949436031897</v>
      </c>
      <c r="M26" s="79">
        <v>144.04628254066299</v>
      </c>
      <c r="N26" s="79">
        <v>162.70319630819</v>
      </c>
      <c r="O26" s="79">
        <v>143.04940773781601</v>
      </c>
      <c r="P26" s="79">
        <v>243.93904031964499</v>
      </c>
      <c r="Q26" s="79">
        <v>0.154361760928453</v>
      </c>
      <c r="R26" s="79">
        <v>60.377895386432897</v>
      </c>
      <c r="S26" s="79">
        <v>131.27960282548901</v>
      </c>
      <c r="T26" s="79">
        <v>13.885209584860601</v>
      </c>
      <c r="U26" s="79">
        <v>49.637103441758903</v>
      </c>
      <c r="V26" s="79">
        <v>9.8542067239018802</v>
      </c>
      <c r="W26" s="79">
        <v>1.8326287965113599</v>
      </c>
      <c r="X26" s="79">
        <v>7.6531012997837902</v>
      </c>
      <c r="Y26" s="79">
        <v>1.2840115080010399</v>
      </c>
      <c r="Z26" s="79">
        <v>7.6427614998262099</v>
      </c>
      <c r="AA26" s="79">
        <v>41.330148533645499</v>
      </c>
      <c r="AB26" s="79">
        <v>1.57488303469831</v>
      </c>
      <c r="AC26" s="79">
        <v>4.97042000527758</v>
      </c>
      <c r="AD26" s="79">
        <v>4.6171264647226904</v>
      </c>
      <c r="AE26" s="79">
        <v>0.71433891244339698</v>
      </c>
    </row>
    <row r="27" spans="1:31" x14ac:dyDescent="0.35">
      <c r="A27" t="s">
        <v>191</v>
      </c>
      <c r="B27" s="79">
        <v>1651.2079095828001</v>
      </c>
      <c r="C27" s="79">
        <v>10524.0576066382</v>
      </c>
      <c r="D27" s="79">
        <v>140000</v>
      </c>
      <c r="E27" s="79">
        <v>307510.71496180998</v>
      </c>
      <c r="F27" s="79">
        <v>283.12158323269699</v>
      </c>
      <c r="G27" s="79">
        <v>60464.597610168297</v>
      </c>
      <c r="H27" s="79">
        <v>5913.0223499088397</v>
      </c>
      <c r="I27" s="79">
        <v>131.838244985166</v>
      </c>
      <c r="J27" s="79">
        <v>559.48285311398502</v>
      </c>
      <c r="K27" s="79">
        <v>63466.434058112303</v>
      </c>
      <c r="L27" s="79">
        <v>374.57634981461399</v>
      </c>
      <c r="M27" s="79">
        <v>114.63342279750999</v>
      </c>
      <c r="N27" s="79">
        <v>141.36618563767499</v>
      </c>
      <c r="O27" s="79">
        <v>113.89709213690401</v>
      </c>
      <c r="P27" s="79">
        <v>104.093843210879</v>
      </c>
      <c r="Q27" s="79">
        <v>0.14110279316798899</v>
      </c>
      <c r="R27" s="79">
        <v>48.372423747664399</v>
      </c>
      <c r="S27" s="79">
        <v>95.610839770537893</v>
      </c>
      <c r="T27" s="79">
        <v>11.543821180378499</v>
      </c>
      <c r="U27" s="79">
        <v>42.624487854692099</v>
      </c>
      <c r="V27" s="79">
        <v>7.9342333178459397</v>
      </c>
      <c r="W27" s="79">
        <v>1.27177523911626</v>
      </c>
      <c r="X27" s="79">
        <v>5.5621581211124704</v>
      </c>
      <c r="Y27" s="79">
        <v>0.783148156054575</v>
      </c>
      <c r="Z27" s="79">
        <v>5.0218176335065596</v>
      </c>
      <c r="AA27" s="79">
        <v>23.155284600971001</v>
      </c>
      <c r="AB27" s="79">
        <v>0.92173327221442203</v>
      </c>
      <c r="AC27" s="79">
        <v>2.5812709710074602</v>
      </c>
      <c r="AD27" s="79">
        <v>2.6501045466336901</v>
      </c>
      <c r="AE27" s="79">
        <v>0.400353172157835</v>
      </c>
    </row>
    <row r="28" spans="1:31" x14ac:dyDescent="0.35">
      <c r="A28" t="s">
        <v>191</v>
      </c>
      <c r="B28" s="79">
        <v>1222.72031687292</v>
      </c>
      <c r="C28" s="79">
        <v>11746.094261471801</v>
      </c>
      <c r="D28" s="79">
        <v>140000</v>
      </c>
      <c r="E28" s="79">
        <v>366764.54384581599</v>
      </c>
      <c r="F28" s="79">
        <v>503.81072786694102</v>
      </c>
      <c r="G28" s="79">
        <v>43734.652772784902</v>
      </c>
      <c r="H28" s="79">
        <v>6048.7752682963501</v>
      </c>
      <c r="I28" s="79">
        <v>128.87914121931701</v>
      </c>
      <c r="J28" s="79">
        <v>1268.5908015898799</v>
      </c>
      <c r="K28" s="79">
        <v>96791.343105819396</v>
      </c>
      <c r="L28" s="79">
        <v>260.53820619317202</v>
      </c>
      <c r="M28" s="79">
        <v>189.08932630589899</v>
      </c>
      <c r="N28" s="79">
        <v>206.07201238017799</v>
      </c>
      <c r="O28" s="79">
        <v>189.78663272826699</v>
      </c>
      <c r="P28" s="79">
        <v>203.07040269465301</v>
      </c>
      <c r="Q28" s="79">
        <v>0.33040593192999101</v>
      </c>
      <c r="R28" s="79">
        <v>75.485017227480498</v>
      </c>
      <c r="S28" s="79">
        <v>166.090141081864</v>
      </c>
      <c r="T28" s="79">
        <v>17.512048307173099</v>
      </c>
      <c r="U28" s="79">
        <v>65.719378729544601</v>
      </c>
      <c r="V28" s="79">
        <v>11.608772714118301</v>
      </c>
      <c r="W28" s="79">
        <v>1.9238046136772999</v>
      </c>
      <c r="X28" s="79">
        <v>8.8053416303593597</v>
      </c>
      <c r="Y28" s="79">
        <v>1.28714775929062</v>
      </c>
      <c r="Z28" s="79">
        <v>7.8591666468259103</v>
      </c>
      <c r="AA28" s="79">
        <v>37.293042129889301</v>
      </c>
      <c r="AB28" s="79">
        <v>1.4745451912710901</v>
      </c>
      <c r="AC28" s="79">
        <v>4.3636628913541697</v>
      </c>
      <c r="AD28" s="79">
        <v>4.4550960580553198</v>
      </c>
      <c r="AE28" s="79">
        <v>0.70601590695640903</v>
      </c>
    </row>
    <row r="29" spans="1:31" x14ac:dyDescent="0.35">
      <c r="A29" t="s">
        <v>191</v>
      </c>
      <c r="B29" s="79">
        <v>1445.0960406076299</v>
      </c>
      <c r="C29" s="79">
        <v>11671.482487659299</v>
      </c>
      <c r="D29" s="79">
        <v>140000</v>
      </c>
      <c r="E29" s="79">
        <v>347481.71340397699</v>
      </c>
      <c r="F29" s="79">
        <v>387.542099213656</v>
      </c>
      <c r="G29" s="79">
        <v>45705.267785382297</v>
      </c>
      <c r="H29" s="79">
        <v>5139.2401221244099</v>
      </c>
      <c r="I29" s="79">
        <v>124.880600829835</v>
      </c>
      <c r="J29" s="79">
        <v>971.21117193420298</v>
      </c>
      <c r="K29" s="79">
        <v>76998.817721835701</v>
      </c>
      <c r="L29" s="79">
        <v>264.7966659022</v>
      </c>
      <c r="M29" s="79">
        <v>173.69752054803701</v>
      </c>
      <c r="N29" s="79">
        <v>190.65967615032801</v>
      </c>
      <c r="O29" s="79">
        <v>172.685528642447</v>
      </c>
      <c r="P29" s="79">
        <v>135.60808255523199</v>
      </c>
      <c r="Q29" s="79">
        <v>0.74595629799336405</v>
      </c>
      <c r="R29" s="79">
        <v>65.289476492149305</v>
      </c>
      <c r="S29" s="79">
        <v>146.375695911951</v>
      </c>
      <c r="T29" s="79">
        <v>15.413086218409999</v>
      </c>
      <c r="U29" s="79">
        <v>54.947286132184402</v>
      </c>
      <c r="V29" s="79">
        <v>9.4769684667829903</v>
      </c>
      <c r="W29" s="79">
        <v>1.6139468992606101</v>
      </c>
      <c r="X29" s="79">
        <v>6.4722823559772698</v>
      </c>
      <c r="Y29" s="79">
        <v>0.87587747738736199</v>
      </c>
      <c r="Z29" s="79">
        <v>5.3776978648094298</v>
      </c>
      <c r="AA29" s="79">
        <v>27.116214426857599</v>
      </c>
      <c r="AB29" s="79">
        <v>1.03293795381707</v>
      </c>
      <c r="AC29" s="79">
        <v>3.1499998364163999</v>
      </c>
      <c r="AD29" s="79">
        <v>3.1967166814328301</v>
      </c>
      <c r="AE29" s="79">
        <v>0.50205968388455502</v>
      </c>
    </row>
    <row r="30" spans="1:31" x14ac:dyDescent="0.35">
      <c r="A30" t="s">
        <v>191</v>
      </c>
      <c r="B30" s="79">
        <v>1571.54440246079</v>
      </c>
      <c r="C30" s="79">
        <v>9648.0989226707607</v>
      </c>
      <c r="D30" s="79">
        <v>140000</v>
      </c>
      <c r="E30" s="79">
        <v>374550.30894485803</v>
      </c>
      <c r="F30" s="79">
        <v>407.50573170333098</v>
      </c>
      <c r="G30" s="79">
        <v>43850.239906534604</v>
      </c>
      <c r="H30" s="79">
        <v>5256.1409362839104</v>
      </c>
      <c r="I30" s="79">
        <v>115.18398688131001</v>
      </c>
      <c r="J30" s="79">
        <v>585.48502630420705</v>
      </c>
      <c r="K30" s="79">
        <v>53439.706527142203</v>
      </c>
      <c r="L30" s="79">
        <v>256.86965796710501</v>
      </c>
      <c r="M30" s="79">
        <v>181.26843503818699</v>
      </c>
      <c r="N30" s="79">
        <v>198.784659683846</v>
      </c>
      <c r="O30" s="79">
        <v>179.81664182903501</v>
      </c>
      <c r="P30" s="79">
        <v>181.43259761908701</v>
      </c>
      <c r="Q30" s="79">
        <v>0.745496578460207</v>
      </c>
      <c r="R30" s="79">
        <v>70.5677192310404</v>
      </c>
      <c r="S30" s="79">
        <v>148.93696635501101</v>
      </c>
      <c r="T30" s="79">
        <v>16.5112646089427</v>
      </c>
      <c r="U30" s="79">
        <v>60.364169752987003</v>
      </c>
      <c r="V30" s="79">
        <v>10.137930826532999</v>
      </c>
      <c r="W30" s="79">
        <v>1.8008136378544299</v>
      </c>
      <c r="X30" s="79">
        <v>6.64977072467304</v>
      </c>
      <c r="Y30" s="79">
        <v>0.90794669315026999</v>
      </c>
      <c r="Z30" s="79">
        <v>5.4246033102385498</v>
      </c>
      <c r="AA30" s="79">
        <v>25.2139408451626</v>
      </c>
      <c r="AB30" s="79">
        <v>1.0068814788209799</v>
      </c>
      <c r="AC30" s="79">
        <v>3.0502021304782199</v>
      </c>
      <c r="AD30" s="79">
        <v>3.0096409612891799</v>
      </c>
      <c r="AE30" s="79">
        <v>0.45821386163015798</v>
      </c>
    </row>
    <row r="31" spans="1:31" x14ac:dyDescent="0.35">
      <c r="A31" t="s">
        <v>191</v>
      </c>
      <c r="B31" s="79">
        <v>1184.6150953854601</v>
      </c>
      <c r="C31" s="79">
        <v>11646.841300747101</v>
      </c>
      <c r="D31" s="79">
        <v>140000</v>
      </c>
      <c r="E31" s="79">
        <v>405669.66403352102</v>
      </c>
      <c r="F31" s="79">
        <v>496.57623432097802</v>
      </c>
      <c r="G31" s="79">
        <v>47438.370759271798</v>
      </c>
      <c r="H31" s="79">
        <v>9048.5039988336994</v>
      </c>
      <c r="I31" s="79">
        <v>132.57547876564701</v>
      </c>
      <c r="J31" s="79">
        <v>913.03868295069196</v>
      </c>
      <c r="K31" s="79">
        <v>75123.805533767096</v>
      </c>
      <c r="L31" s="79">
        <v>288.06732072959898</v>
      </c>
      <c r="M31" s="79">
        <v>213.14130215501899</v>
      </c>
      <c r="N31" s="79">
        <v>231.41843836472</v>
      </c>
      <c r="O31" s="79">
        <v>211.36414359948199</v>
      </c>
      <c r="P31" s="79">
        <v>200.65714268890801</v>
      </c>
      <c r="Q31" s="79">
        <v>2.2832888715711102</v>
      </c>
      <c r="R31" s="79">
        <v>81.700677817512201</v>
      </c>
      <c r="S31" s="79">
        <v>186.83456783377301</v>
      </c>
      <c r="T31" s="79">
        <v>19.307451298745601</v>
      </c>
      <c r="U31" s="79">
        <v>71.921506945572702</v>
      </c>
      <c r="V31" s="79">
        <v>13.510495019524701</v>
      </c>
      <c r="W31" s="79">
        <v>2.35630398233502</v>
      </c>
      <c r="X31" s="79">
        <v>9.3174518174307099</v>
      </c>
      <c r="Y31" s="79">
        <v>1.30335476867947</v>
      </c>
      <c r="Z31" s="79">
        <v>7.64692059987925</v>
      </c>
      <c r="AA31" s="79">
        <v>36.858697615461203</v>
      </c>
      <c r="AB31" s="79">
        <v>1.5142256962351901</v>
      </c>
      <c r="AC31" s="79">
        <v>4.4860642027306703</v>
      </c>
      <c r="AD31" s="79">
        <v>4.5896611810359502</v>
      </c>
      <c r="AE31" s="79">
        <v>0.62010794387507895</v>
      </c>
    </row>
    <row r="32" spans="1:31" x14ac:dyDescent="0.35">
      <c r="A32" t="s">
        <v>191</v>
      </c>
      <c r="B32" s="79">
        <v>1089.4976885446499</v>
      </c>
      <c r="C32" s="79">
        <v>11014.265990992501</v>
      </c>
      <c r="D32" s="79">
        <v>140000</v>
      </c>
      <c r="E32" s="79">
        <v>426337.92424999498</v>
      </c>
      <c r="F32" s="79">
        <v>426.04777017006899</v>
      </c>
      <c r="G32" s="79">
        <v>42958.266095250801</v>
      </c>
      <c r="H32" s="79">
        <v>5227.9897223398602</v>
      </c>
      <c r="I32" s="79">
        <v>124.414346937411</v>
      </c>
      <c r="J32" s="79">
        <v>653.61574304646103</v>
      </c>
      <c r="K32" s="79">
        <v>57534.299634186798</v>
      </c>
      <c r="L32" s="79">
        <v>248.46603260235099</v>
      </c>
      <c r="M32" s="79">
        <v>190.38642043702899</v>
      </c>
      <c r="N32" s="79">
        <v>206.409044744884</v>
      </c>
      <c r="O32" s="79">
        <v>190.04778668593701</v>
      </c>
      <c r="P32" s="79">
        <v>201.76221618296901</v>
      </c>
      <c r="Q32" s="79">
        <v>0.46347959879026401</v>
      </c>
      <c r="R32" s="79">
        <v>75.592454191914896</v>
      </c>
      <c r="S32" s="79">
        <v>167.30877957224999</v>
      </c>
      <c r="T32" s="79">
        <v>17.323697279554899</v>
      </c>
      <c r="U32" s="79">
        <v>62.097960785951798</v>
      </c>
      <c r="V32" s="79">
        <v>10.835935367861101</v>
      </c>
      <c r="W32" s="79">
        <v>1.86187223884415</v>
      </c>
      <c r="X32" s="79">
        <v>7.7436208614986102</v>
      </c>
      <c r="Y32" s="79">
        <v>1.0846079325754201</v>
      </c>
      <c r="Z32" s="79">
        <v>6.3928526300034898</v>
      </c>
      <c r="AA32" s="79">
        <v>31.3641010771479</v>
      </c>
      <c r="AB32" s="79">
        <v>1.27833680611579</v>
      </c>
      <c r="AC32" s="79">
        <v>3.7743895209521701</v>
      </c>
      <c r="AD32" s="79">
        <v>4.0690222268246297</v>
      </c>
      <c r="AE32" s="79">
        <v>0.59985394814789195</v>
      </c>
    </row>
    <row r="33" spans="1:31" x14ac:dyDescent="0.35">
      <c r="A33" t="s">
        <v>191</v>
      </c>
      <c r="B33" s="79">
        <v>1665.9884838267701</v>
      </c>
      <c r="C33" s="79">
        <v>12763.357502791399</v>
      </c>
      <c r="D33" s="79">
        <v>140000</v>
      </c>
      <c r="E33" s="79">
        <v>368565.835333961</v>
      </c>
      <c r="F33" s="79">
        <v>420.521335377718</v>
      </c>
      <c r="G33" s="79">
        <v>46630.789433651102</v>
      </c>
      <c r="H33" s="79">
        <v>5381.0329513589704</v>
      </c>
      <c r="I33" s="79">
        <v>131.92654416136099</v>
      </c>
      <c r="J33" s="79">
        <v>1165.7925765446701</v>
      </c>
      <c r="K33" s="79">
        <v>81036.627680005506</v>
      </c>
      <c r="L33" s="79">
        <v>253.54930464034501</v>
      </c>
      <c r="M33" s="79">
        <v>203.46501781395099</v>
      </c>
      <c r="N33" s="79">
        <v>219.72901446750001</v>
      </c>
      <c r="O33" s="79">
        <v>204.00151977100799</v>
      </c>
      <c r="P33" s="79">
        <v>141.89959191890199</v>
      </c>
      <c r="Q33" s="79">
        <v>0.885338736943725</v>
      </c>
      <c r="R33" s="79">
        <v>63.125995129546197</v>
      </c>
      <c r="S33" s="79">
        <v>146.990188128803</v>
      </c>
      <c r="T33" s="79">
        <v>15.1285927154227</v>
      </c>
      <c r="U33" s="79">
        <v>54.938556731557199</v>
      </c>
      <c r="V33" s="79">
        <v>10.0478257978172</v>
      </c>
      <c r="W33" s="79">
        <v>1.7624713208116101</v>
      </c>
      <c r="X33" s="79">
        <v>6.5601215381970297</v>
      </c>
      <c r="Y33" s="79">
        <v>0.89969927085904899</v>
      </c>
      <c r="Z33" s="79">
        <v>5.4324015937736601</v>
      </c>
      <c r="AA33" s="79">
        <v>25.893967309884601</v>
      </c>
      <c r="AB33" s="79">
        <v>1.1034470793119799</v>
      </c>
      <c r="AC33" s="79">
        <v>3.2388040027593101</v>
      </c>
      <c r="AD33" s="79">
        <v>3.04349274220472</v>
      </c>
      <c r="AE33" s="79">
        <v>0.47543878184615301</v>
      </c>
    </row>
    <row r="34" spans="1:31" x14ac:dyDescent="0.35">
      <c r="A34" t="s">
        <v>191</v>
      </c>
      <c r="B34" s="79">
        <v>1216.1981262292099</v>
      </c>
      <c r="C34" s="79">
        <v>13737.390317931</v>
      </c>
      <c r="D34" s="79">
        <v>140000</v>
      </c>
      <c r="E34" s="79">
        <v>381576.89430053497</v>
      </c>
      <c r="F34" s="79">
        <v>364.94479521376098</v>
      </c>
      <c r="G34" s="79">
        <v>44549.068886128101</v>
      </c>
      <c r="H34" s="79">
        <v>5868.0514242805102</v>
      </c>
      <c r="I34" s="79">
        <v>135.071062185047</v>
      </c>
      <c r="J34" s="79">
        <v>951.66199456334596</v>
      </c>
      <c r="K34" s="79">
        <v>76888.787117734304</v>
      </c>
      <c r="L34" s="79">
        <v>265.98638618599801</v>
      </c>
      <c r="M34" s="79">
        <v>153.586063334062</v>
      </c>
      <c r="N34" s="79">
        <v>173.10360699596299</v>
      </c>
      <c r="O34" s="79">
        <v>154.77985820113099</v>
      </c>
      <c r="P34" s="79">
        <v>131.20010368202401</v>
      </c>
      <c r="Q34" s="79">
        <v>0.12959125244536801</v>
      </c>
      <c r="R34" s="79">
        <v>60.290626878309403</v>
      </c>
      <c r="S34" s="79">
        <v>135.89476080174299</v>
      </c>
      <c r="T34" s="79">
        <v>14.197006155418499</v>
      </c>
      <c r="U34" s="79">
        <v>50.074354034326902</v>
      </c>
      <c r="V34" s="79">
        <v>9.0276486255514197</v>
      </c>
      <c r="W34" s="79">
        <v>1.5282443075874399</v>
      </c>
      <c r="X34" s="79">
        <v>5.8072339723154496</v>
      </c>
      <c r="Y34" s="79">
        <v>0.83124907540258397</v>
      </c>
      <c r="Z34" s="79">
        <v>5.0921203299460904</v>
      </c>
      <c r="AA34" s="79">
        <v>24.259523251645199</v>
      </c>
      <c r="AB34" s="79">
        <v>1.0543354730855701</v>
      </c>
      <c r="AC34" s="79">
        <v>2.8878487190872999</v>
      </c>
      <c r="AD34" s="79">
        <v>2.9310527244199198</v>
      </c>
      <c r="AE34" s="79">
        <v>0.41100011848385298</v>
      </c>
    </row>
    <row r="35" spans="1:31" x14ac:dyDescent="0.35">
      <c r="A35" t="s">
        <v>191</v>
      </c>
      <c r="B35" s="79">
        <v>1860.18980324162</v>
      </c>
      <c r="C35" s="79">
        <v>12385.745107012301</v>
      </c>
      <c r="D35" s="79">
        <v>140000</v>
      </c>
      <c r="E35" s="79">
        <v>412948.92499209399</v>
      </c>
      <c r="F35" s="79">
        <v>495.48300527685598</v>
      </c>
      <c r="G35" s="79">
        <v>58425.428402354402</v>
      </c>
      <c r="H35" s="79">
        <v>11343.0909182424</v>
      </c>
      <c r="I35" s="79">
        <v>142.33014244747301</v>
      </c>
      <c r="J35" s="79">
        <v>989.84438289656498</v>
      </c>
      <c r="K35" s="79">
        <v>77644.667175024704</v>
      </c>
      <c r="L35" s="79">
        <v>311.64541405434699</v>
      </c>
      <c r="M35" s="79">
        <v>200.569017191027</v>
      </c>
      <c r="N35" s="79">
        <v>220.855455428695</v>
      </c>
      <c r="O35" s="79">
        <v>199.839345960868</v>
      </c>
      <c r="P35" s="79">
        <v>161.55488166782999</v>
      </c>
      <c r="Q35" s="79">
        <v>0.67303208219541699</v>
      </c>
      <c r="R35" s="79">
        <v>84.790722416533598</v>
      </c>
      <c r="S35" s="79">
        <v>171.58975638256101</v>
      </c>
      <c r="T35" s="79">
        <v>18.293700855894201</v>
      </c>
      <c r="U35" s="79">
        <v>65.433463052468397</v>
      </c>
      <c r="V35" s="79">
        <v>10.585816026375999</v>
      </c>
      <c r="W35" s="79">
        <v>2.0533474989647802</v>
      </c>
      <c r="X35" s="79">
        <v>7.6167833019301803</v>
      </c>
      <c r="Y35" s="79">
        <v>1.0884489064971701</v>
      </c>
      <c r="Z35" s="79">
        <v>6.5603573529655996</v>
      </c>
      <c r="AA35" s="79">
        <v>31.651751697400101</v>
      </c>
      <c r="AB35" s="79">
        <v>1.34802518601982</v>
      </c>
      <c r="AC35" s="79">
        <v>3.8073989679018299</v>
      </c>
      <c r="AD35" s="79">
        <v>3.96535323827929</v>
      </c>
      <c r="AE35" s="79">
        <v>0.56311532374012896</v>
      </c>
    </row>
    <row r="36" spans="1:31" x14ac:dyDescent="0.35">
      <c r="A36" t="s">
        <v>191</v>
      </c>
      <c r="B36" s="79">
        <v>1228.98543713047</v>
      </c>
      <c r="C36" s="79">
        <v>9266.5520218747406</v>
      </c>
      <c r="D36" s="79">
        <v>140000</v>
      </c>
      <c r="E36" s="79">
        <v>340511.819513758</v>
      </c>
      <c r="F36" s="79">
        <v>316.17101667242599</v>
      </c>
      <c r="G36" s="79">
        <v>48156.540611989803</v>
      </c>
      <c r="H36" s="79">
        <v>8878.5026771950597</v>
      </c>
      <c r="I36" s="79">
        <v>133.86572494171199</v>
      </c>
      <c r="J36" s="79">
        <v>635.34602848513998</v>
      </c>
      <c r="K36" s="79">
        <v>53385.378986878401</v>
      </c>
      <c r="L36" s="79">
        <v>271.13729216014099</v>
      </c>
      <c r="M36" s="79">
        <v>151.440006978848</v>
      </c>
      <c r="N36" s="79">
        <v>170.95387914902199</v>
      </c>
      <c r="O36" s="79">
        <v>150.599690704567</v>
      </c>
      <c r="P36" s="79">
        <v>99.329417236113201</v>
      </c>
      <c r="Q36" s="79">
        <v>0.39803926886430602</v>
      </c>
      <c r="R36" s="79">
        <v>56.7133468528611</v>
      </c>
      <c r="S36" s="79">
        <v>131.51026511625801</v>
      </c>
      <c r="T36" s="79">
        <v>14.122459253856199</v>
      </c>
      <c r="U36" s="79">
        <v>50.315804812098598</v>
      </c>
      <c r="V36" s="79">
        <v>8.5045363597366102</v>
      </c>
      <c r="W36" s="79">
        <v>1.70553827359582</v>
      </c>
      <c r="X36" s="79">
        <v>5.4039321094964397</v>
      </c>
      <c r="Y36" s="79">
        <v>0.67350332641865396</v>
      </c>
      <c r="Z36" s="79">
        <v>4.12220181722844</v>
      </c>
      <c r="AA36" s="79">
        <v>18.3323908142482</v>
      </c>
      <c r="AB36" s="79">
        <v>0.73565738568536398</v>
      </c>
      <c r="AC36" s="79">
        <v>2.2381911305609501</v>
      </c>
      <c r="AD36" s="79">
        <v>2.2901376062511898</v>
      </c>
      <c r="AE36" s="79">
        <v>0.29964524380111901</v>
      </c>
    </row>
    <row r="37" spans="1:31" x14ac:dyDescent="0.35">
      <c r="A37" t="s">
        <v>191</v>
      </c>
      <c r="B37" s="79">
        <v>1422.2639187877301</v>
      </c>
      <c r="C37" s="79">
        <v>9228.5683104074997</v>
      </c>
      <c r="D37" s="79">
        <v>140000</v>
      </c>
      <c r="E37" s="79">
        <v>461898.62983366603</v>
      </c>
      <c r="F37" s="79">
        <v>437.62008605138601</v>
      </c>
      <c r="G37" s="79">
        <v>54470.441814010403</v>
      </c>
      <c r="H37" s="79">
        <v>4644.1509565526103</v>
      </c>
      <c r="I37" s="79">
        <v>114.948437186135</v>
      </c>
      <c r="J37" s="79">
        <v>348.693637665994</v>
      </c>
      <c r="K37" s="79">
        <v>43940.524555132397</v>
      </c>
      <c r="L37" s="79">
        <v>266.81899635840102</v>
      </c>
      <c r="M37" s="79">
        <v>240.754043394712</v>
      </c>
      <c r="N37" s="79">
        <v>259.22855809381798</v>
      </c>
      <c r="O37" s="79">
        <v>237.947455428506</v>
      </c>
      <c r="P37" s="79">
        <v>200.61974803378101</v>
      </c>
      <c r="Q37" s="79">
        <v>0.29095800956712198</v>
      </c>
      <c r="R37" s="79">
        <v>71.0283405591872</v>
      </c>
      <c r="S37" s="79">
        <v>160.713195053958</v>
      </c>
      <c r="T37" s="79">
        <v>19.902658005783099</v>
      </c>
      <c r="U37" s="79">
        <v>76.879736188394304</v>
      </c>
      <c r="V37" s="79">
        <v>14.8951576884273</v>
      </c>
      <c r="W37" s="79">
        <v>2.7283544322348301</v>
      </c>
      <c r="X37" s="79">
        <v>10.5399266370269</v>
      </c>
      <c r="Y37" s="79">
        <v>1.4217996394481101</v>
      </c>
      <c r="Z37" s="79">
        <v>8.6219356740811808</v>
      </c>
      <c r="AA37" s="79">
        <v>41.527921000150101</v>
      </c>
      <c r="AB37" s="79">
        <v>1.6818275457018199</v>
      </c>
      <c r="AC37" s="79">
        <v>4.8657236038797</v>
      </c>
      <c r="AD37" s="79">
        <v>5.0551711714322902</v>
      </c>
      <c r="AE37" s="79">
        <v>0.77307070530222</v>
      </c>
    </row>
    <row r="38" spans="1:31" x14ac:dyDescent="0.35">
      <c r="A38" t="s">
        <v>191</v>
      </c>
      <c r="B38" s="79">
        <v>1582.3437879785099</v>
      </c>
      <c r="C38" s="79">
        <v>10984.1884870099</v>
      </c>
      <c r="D38" s="79">
        <v>140000</v>
      </c>
      <c r="E38" s="79">
        <v>380501.025309583</v>
      </c>
      <c r="F38" s="79">
        <v>280.73441193728002</v>
      </c>
      <c r="G38" s="79">
        <v>43134.966420306497</v>
      </c>
      <c r="H38" s="79">
        <v>3973.3335595747299</v>
      </c>
      <c r="I38" s="79">
        <v>124.933873346407</v>
      </c>
      <c r="J38" s="79">
        <v>500.50083413677999</v>
      </c>
      <c r="K38" s="79">
        <v>53897.885986732501</v>
      </c>
      <c r="L38" s="79">
        <v>304.03719985697597</v>
      </c>
      <c r="M38" s="79">
        <v>129.16580418647499</v>
      </c>
      <c r="N38" s="79">
        <v>149.98427733973099</v>
      </c>
      <c r="O38" s="79">
        <v>129.90685879134</v>
      </c>
      <c r="P38" s="79">
        <v>98.228530437983196</v>
      </c>
      <c r="Q38" s="79">
        <v>0.58409313642737903</v>
      </c>
      <c r="R38" s="79">
        <v>45.564926585856</v>
      </c>
      <c r="S38" s="79">
        <v>108.445632513216</v>
      </c>
      <c r="T38" s="79">
        <v>10.976062710110099</v>
      </c>
      <c r="U38" s="79">
        <v>38.708182851099103</v>
      </c>
      <c r="V38" s="79">
        <v>6.6871728677298696</v>
      </c>
      <c r="W38" s="79">
        <v>1.12063237273448</v>
      </c>
      <c r="X38" s="79">
        <v>4.4290232817492097</v>
      </c>
      <c r="Y38" s="79">
        <v>0.61174566358869698</v>
      </c>
      <c r="Z38" s="79">
        <v>3.66476685675807</v>
      </c>
      <c r="AA38" s="79">
        <v>18.177622527110199</v>
      </c>
      <c r="AB38" s="79">
        <v>0.66081253683672903</v>
      </c>
      <c r="AC38" s="79">
        <v>2.15437567110633</v>
      </c>
      <c r="AD38" s="79">
        <v>2.0761122998115802</v>
      </c>
      <c r="AE38" s="79">
        <v>0.31560107669515097</v>
      </c>
    </row>
    <row r="39" spans="1:31" x14ac:dyDescent="0.35">
      <c r="A39" t="s">
        <v>191</v>
      </c>
      <c r="B39" s="79">
        <v>1715.85171289393</v>
      </c>
      <c r="C39" s="79">
        <v>9606.9852453384192</v>
      </c>
      <c r="D39" s="79">
        <v>140000</v>
      </c>
      <c r="E39" s="79">
        <v>421327.74555181101</v>
      </c>
      <c r="F39" s="79">
        <v>266.711055064155</v>
      </c>
      <c r="G39" s="79">
        <v>60485.521756889102</v>
      </c>
      <c r="H39" s="79">
        <v>5591.1865963963101</v>
      </c>
      <c r="I39" s="79">
        <v>117.244823409529</v>
      </c>
      <c r="J39" s="79">
        <v>475.04307981256602</v>
      </c>
      <c r="K39" s="79">
        <v>74217.0658424094</v>
      </c>
      <c r="L39" s="79">
        <v>273.04593243536499</v>
      </c>
      <c r="M39" s="79">
        <v>136.45925703732601</v>
      </c>
      <c r="N39" s="79">
        <v>155.826107847316</v>
      </c>
      <c r="O39" s="79">
        <v>134.92167970322001</v>
      </c>
      <c r="P39" s="79">
        <v>138.609871730527</v>
      </c>
      <c r="Q39" s="79">
        <v>0.84061393046158905</v>
      </c>
      <c r="R39" s="79">
        <v>42.364690585577399</v>
      </c>
      <c r="S39" s="79">
        <v>95.776588244791398</v>
      </c>
      <c r="T39" s="79">
        <v>10.3736365572321</v>
      </c>
      <c r="U39" s="79">
        <v>38.031289809256101</v>
      </c>
      <c r="V39" s="79">
        <v>7.43258059699928</v>
      </c>
      <c r="W39" s="79">
        <v>1.40426521048195</v>
      </c>
      <c r="X39" s="79">
        <v>6.2236097323348298</v>
      </c>
      <c r="Y39" s="79">
        <v>0.78779097302394996</v>
      </c>
      <c r="Z39" s="79">
        <v>4.5286070484935603</v>
      </c>
      <c r="AA39" s="79">
        <v>21.462929092336001</v>
      </c>
      <c r="AB39" s="79">
        <v>0.91133444737153502</v>
      </c>
      <c r="AC39" s="79">
        <v>2.3700265375267899</v>
      </c>
      <c r="AD39" s="79">
        <v>2.3526751457501698</v>
      </c>
      <c r="AE39" s="79">
        <v>0.37653033233511002</v>
      </c>
    </row>
    <row r="40" spans="1:31" x14ac:dyDescent="0.35">
      <c r="A40" t="s">
        <v>191</v>
      </c>
      <c r="B40" s="79">
        <v>1606.7859662067699</v>
      </c>
      <c r="C40" s="79">
        <v>11831.626027500501</v>
      </c>
      <c r="D40" s="79">
        <v>140000</v>
      </c>
      <c r="E40" s="79">
        <v>497738.27228981501</v>
      </c>
      <c r="F40" s="79">
        <v>400.06902730335997</v>
      </c>
      <c r="G40" s="79">
        <v>52220.564981027099</v>
      </c>
      <c r="H40" s="79">
        <v>5580.3140079033301</v>
      </c>
      <c r="I40" s="79">
        <v>136.788168453374</v>
      </c>
      <c r="J40" s="79">
        <v>677.54775143216898</v>
      </c>
      <c r="K40" s="79">
        <v>62686.129559328598</v>
      </c>
      <c r="L40" s="79">
        <v>282.35946947303597</v>
      </c>
      <c r="M40" s="79">
        <v>182.81081169733599</v>
      </c>
      <c r="N40" s="79">
        <v>201.08089091969799</v>
      </c>
      <c r="O40" s="79">
        <v>183.16971670407801</v>
      </c>
      <c r="P40" s="79">
        <v>161.83951150736701</v>
      </c>
      <c r="Q40" s="79">
        <v>0.54001908544161104</v>
      </c>
      <c r="R40" s="79">
        <v>62.179170410607703</v>
      </c>
      <c r="S40" s="79">
        <v>137.37493160625701</v>
      </c>
      <c r="T40" s="79">
        <v>14.3094017600125</v>
      </c>
      <c r="U40" s="79">
        <v>53.207187121881503</v>
      </c>
      <c r="V40" s="79">
        <v>9.4509659469430201</v>
      </c>
      <c r="W40" s="79">
        <v>1.7204601487684099</v>
      </c>
      <c r="X40" s="79">
        <v>7.0724785361140103</v>
      </c>
      <c r="Y40" s="79">
        <v>0.99636994603761697</v>
      </c>
      <c r="Z40" s="79">
        <v>6.5697464753394996</v>
      </c>
      <c r="AA40" s="79">
        <v>34.634713139421002</v>
      </c>
      <c r="AB40" s="79">
        <v>1.25433423446269</v>
      </c>
      <c r="AC40" s="79">
        <v>3.8559739359898599</v>
      </c>
      <c r="AD40" s="79">
        <v>3.8183741343517701</v>
      </c>
      <c r="AE40" s="79">
        <v>0.59527347377384099</v>
      </c>
    </row>
    <row r="41" spans="1:31" x14ac:dyDescent="0.35">
      <c r="A41" t="s">
        <v>191</v>
      </c>
      <c r="B41" s="79">
        <v>1064.2661621585301</v>
      </c>
      <c r="C41" s="79">
        <v>11659.419096916999</v>
      </c>
      <c r="D41" s="79">
        <v>140000</v>
      </c>
      <c r="E41" s="79">
        <v>482850.84634336998</v>
      </c>
      <c r="F41" s="79">
        <v>434.331877710995</v>
      </c>
      <c r="G41" s="79">
        <v>43473.815884608601</v>
      </c>
      <c r="H41" s="79">
        <v>5363.2258491913299</v>
      </c>
      <c r="I41" s="79">
        <v>130.14591642795199</v>
      </c>
      <c r="J41" s="79">
        <v>923.11958780660802</v>
      </c>
      <c r="K41" s="79">
        <v>72572.333118950599</v>
      </c>
      <c r="L41" s="79">
        <v>260.240088366414</v>
      </c>
      <c r="M41" s="79">
        <v>188.356384766134</v>
      </c>
      <c r="N41" s="79">
        <v>206.36943260155499</v>
      </c>
      <c r="O41" s="79">
        <v>187.38133817786999</v>
      </c>
      <c r="P41" s="79">
        <v>316.42300718512502</v>
      </c>
      <c r="Q41" s="79">
        <v>1.1007122549252599</v>
      </c>
      <c r="R41" s="79">
        <v>73.850552172173195</v>
      </c>
      <c r="S41" s="79">
        <v>157.894388215676</v>
      </c>
      <c r="T41" s="79">
        <v>17.5879698042197</v>
      </c>
      <c r="U41" s="79">
        <v>65.244399151086995</v>
      </c>
      <c r="V41" s="79">
        <v>12.1052195902168</v>
      </c>
      <c r="W41" s="79">
        <v>2.2577097143062601</v>
      </c>
      <c r="X41" s="79">
        <v>9.2999589872671606</v>
      </c>
      <c r="Y41" s="79">
        <v>1.2935633010536101</v>
      </c>
      <c r="Z41" s="79">
        <v>8.5959290787276608</v>
      </c>
      <c r="AA41" s="79">
        <v>39.211084289255801</v>
      </c>
      <c r="AB41" s="79">
        <v>1.71027398501747</v>
      </c>
      <c r="AC41" s="79">
        <v>4.6597835969500698</v>
      </c>
      <c r="AD41" s="79">
        <v>4.5296602069189298</v>
      </c>
      <c r="AE41" s="79">
        <v>0.71911051946927396</v>
      </c>
    </row>
    <row r="42" spans="1:31" x14ac:dyDescent="0.35">
      <c r="A42" t="s">
        <v>191</v>
      </c>
      <c r="B42" s="79">
        <v>1303.2494792320899</v>
      </c>
      <c r="C42" s="79">
        <v>16108.1927050382</v>
      </c>
      <c r="D42" s="79">
        <v>140000</v>
      </c>
      <c r="E42" s="79">
        <v>395440.03014415602</v>
      </c>
      <c r="F42" s="79">
        <v>432.296108711991</v>
      </c>
      <c r="G42" s="79">
        <v>47093.852763602001</v>
      </c>
      <c r="H42" s="79">
        <v>6674.9270434813297</v>
      </c>
      <c r="I42" s="79">
        <v>132.135545794774</v>
      </c>
      <c r="J42" s="79">
        <v>1140.16096917251</v>
      </c>
      <c r="K42" s="79">
        <v>86515.332598266396</v>
      </c>
      <c r="L42" s="79">
        <v>271.65320285868398</v>
      </c>
      <c r="M42" s="79">
        <v>162.66089594774499</v>
      </c>
      <c r="N42" s="79">
        <v>180.96170787302199</v>
      </c>
      <c r="O42" s="79">
        <v>163.267812505823</v>
      </c>
      <c r="P42" s="79">
        <v>1065.78114741482</v>
      </c>
      <c r="Q42" s="79">
        <v>0.48284525268003298</v>
      </c>
      <c r="R42" s="79">
        <v>65.186106438516305</v>
      </c>
      <c r="S42" s="79">
        <v>147.59909540161999</v>
      </c>
      <c r="T42" s="79">
        <v>15.2297881229266</v>
      </c>
      <c r="U42" s="79">
        <v>55.044544735856199</v>
      </c>
      <c r="V42" s="79">
        <v>10.465118838914099</v>
      </c>
      <c r="W42" s="79">
        <v>2.0133579863397499</v>
      </c>
      <c r="X42" s="79">
        <v>8.6577933935124705</v>
      </c>
      <c r="Y42" s="79">
        <v>1.37588339653541</v>
      </c>
      <c r="Z42" s="79">
        <v>8.6909205675038201</v>
      </c>
      <c r="AA42" s="79">
        <v>45.573543662179503</v>
      </c>
      <c r="AB42" s="79">
        <v>1.73376868257146</v>
      </c>
      <c r="AC42" s="79">
        <v>5.3225401840628503</v>
      </c>
      <c r="AD42" s="79">
        <v>5.5593933092314503</v>
      </c>
      <c r="AE42" s="79">
        <v>0.88657080315148495</v>
      </c>
    </row>
    <row r="43" spans="1:31" x14ac:dyDescent="0.35">
      <c r="A43" t="s">
        <v>191</v>
      </c>
      <c r="B43" s="79">
        <v>2409.5322883347999</v>
      </c>
      <c r="C43" s="79">
        <v>8284.9295569522601</v>
      </c>
      <c r="D43" s="79">
        <v>140000</v>
      </c>
      <c r="E43" s="79">
        <v>405975.54397135897</v>
      </c>
      <c r="F43" s="79">
        <v>277.57853884913499</v>
      </c>
      <c r="G43" s="79">
        <v>83840.404364219896</v>
      </c>
      <c r="H43" s="79">
        <v>2900.4531817921202</v>
      </c>
      <c r="I43" s="79">
        <v>89.072772170160803</v>
      </c>
      <c r="J43" s="79">
        <v>574.85142436836702</v>
      </c>
      <c r="K43" s="79">
        <v>59069.2156778684</v>
      </c>
      <c r="L43" s="79">
        <v>341.25535132753703</v>
      </c>
      <c r="M43" s="79">
        <v>210.29320639251699</v>
      </c>
      <c r="N43" s="79">
        <v>234.43454037362699</v>
      </c>
      <c r="O43" s="79">
        <v>208.13700799882801</v>
      </c>
      <c r="P43" s="79">
        <v>127.10200292729201</v>
      </c>
      <c r="Q43" s="79">
        <v>0.96592713434598398</v>
      </c>
      <c r="R43" s="79">
        <v>39.988749909245797</v>
      </c>
      <c r="S43" s="79">
        <v>90.725662897227707</v>
      </c>
      <c r="T43" s="79">
        <v>9.5192773042469803</v>
      </c>
      <c r="U43" s="79">
        <v>35.1912810917798</v>
      </c>
      <c r="V43" s="79">
        <v>6.17839114173049</v>
      </c>
      <c r="W43" s="79">
        <v>1.34565288419961</v>
      </c>
      <c r="X43" s="79">
        <v>4.1808172068123</v>
      </c>
      <c r="Y43" s="79">
        <v>0.62337695767926504</v>
      </c>
      <c r="Z43" s="79">
        <v>3.3373349818212401</v>
      </c>
      <c r="AA43" s="79">
        <v>16.126325265129498</v>
      </c>
      <c r="AB43" s="79">
        <v>0.68147932999785799</v>
      </c>
      <c r="AC43" s="79">
        <v>1.8519270628909199</v>
      </c>
      <c r="AD43" s="79">
        <v>2.1052627754444799</v>
      </c>
      <c r="AE43" s="79">
        <v>0.298555685984432</v>
      </c>
    </row>
    <row r="44" spans="1:31" x14ac:dyDescent="0.35">
      <c r="A44" t="s">
        <v>191</v>
      </c>
      <c r="B44" s="79">
        <v>1077.76607854397</v>
      </c>
      <c r="C44" s="79">
        <v>11345.743661275499</v>
      </c>
      <c r="D44" s="79">
        <v>140000</v>
      </c>
      <c r="E44" s="79">
        <v>403580.39211162901</v>
      </c>
      <c r="F44" s="79">
        <v>351.23645865200899</v>
      </c>
      <c r="G44" s="79">
        <v>43164.7621287441</v>
      </c>
      <c r="H44" s="79">
        <v>7921.2101572995098</v>
      </c>
      <c r="I44" s="79">
        <v>126.204326582793</v>
      </c>
      <c r="J44" s="79">
        <v>676.21555386259695</v>
      </c>
      <c r="K44" s="79">
        <v>70148.901650710395</v>
      </c>
      <c r="L44" s="79">
        <v>279.13231034380499</v>
      </c>
      <c r="M44" s="79">
        <v>163.65281266941</v>
      </c>
      <c r="N44" s="79">
        <v>181.52237703260499</v>
      </c>
      <c r="O44" s="79">
        <v>162.0674819159</v>
      </c>
      <c r="P44" s="79">
        <v>170.83640554610199</v>
      </c>
      <c r="Q44" s="79">
        <v>0.75613049804973498</v>
      </c>
      <c r="R44" s="79">
        <v>63.954190351840403</v>
      </c>
      <c r="S44" s="79">
        <v>143.84006639879999</v>
      </c>
      <c r="T44" s="79">
        <v>14.9642624816367</v>
      </c>
      <c r="U44" s="79">
        <v>54.536823182119697</v>
      </c>
      <c r="V44" s="79">
        <v>9.3980139421791105</v>
      </c>
      <c r="W44" s="79">
        <v>1.8117319316834299</v>
      </c>
      <c r="X44" s="79">
        <v>7.0322282805688001</v>
      </c>
      <c r="Y44" s="79">
        <v>1.0019448537094899</v>
      </c>
      <c r="Z44" s="79">
        <v>6.2249469916164601</v>
      </c>
      <c r="AA44" s="79">
        <v>29.8758183012676</v>
      </c>
      <c r="AB44" s="79">
        <v>1.1698111454317299</v>
      </c>
      <c r="AC44" s="79">
        <v>3.4590377548168498</v>
      </c>
      <c r="AD44" s="79">
        <v>3.5427086207506999</v>
      </c>
      <c r="AE44" s="79">
        <v>0.51802885513935903</v>
      </c>
    </row>
    <row r="45" spans="1:31" x14ac:dyDescent="0.35">
      <c r="A45" t="s">
        <v>191</v>
      </c>
      <c r="B45" s="79">
        <v>1250.50936161287</v>
      </c>
      <c r="C45" s="79">
        <v>10604.8128530698</v>
      </c>
      <c r="D45" s="79">
        <v>140000</v>
      </c>
      <c r="E45" s="79">
        <v>425018.19169601402</v>
      </c>
      <c r="F45" s="79">
        <v>495.087765843385</v>
      </c>
      <c r="G45" s="79">
        <v>45550.062093539404</v>
      </c>
      <c r="H45" s="79">
        <v>8337.7226070945107</v>
      </c>
      <c r="I45" s="79">
        <v>128.90024103619399</v>
      </c>
      <c r="J45" s="79">
        <v>769.710387267692</v>
      </c>
      <c r="K45" s="79">
        <v>62678.6356074258</v>
      </c>
      <c r="L45" s="79">
        <v>274.71885237254901</v>
      </c>
      <c r="M45" s="79">
        <v>242.08980847395199</v>
      </c>
      <c r="N45" s="79">
        <v>260.67034960448001</v>
      </c>
      <c r="O45" s="79">
        <v>243.694191460984</v>
      </c>
      <c r="P45" s="79">
        <v>163.37798641178</v>
      </c>
      <c r="Q45" s="79">
        <v>0.64129712935512695</v>
      </c>
      <c r="R45" s="79">
        <v>82.970189237171297</v>
      </c>
      <c r="S45" s="79">
        <v>182.966100248049</v>
      </c>
      <c r="T45" s="79">
        <v>20.542560319386599</v>
      </c>
      <c r="U45" s="79">
        <v>75.7506376875249</v>
      </c>
      <c r="V45" s="79">
        <v>13.244578891499801</v>
      </c>
      <c r="W45" s="79">
        <v>2.2627251319182999</v>
      </c>
      <c r="X45" s="79">
        <v>8.8379612037302593</v>
      </c>
      <c r="Y45" s="79">
        <v>1.1181186148536499</v>
      </c>
      <c r="Z45" s="79">
        <v>6.4690023765927398</v>
      </c>
      <c r="AA45" s="79">
        <v>31.171210397358099</v>
      </c>
      <c r="AB45" s="79">
        <v>1.2606364441133999</v>
      </c>
      <c r="AC45" s="79">
        <v>3.7534702134520002</v>
      </c>
      <c r="AD45" s="79">
        <v>3.6934865110677499</v>
      </c>
      <c r="AE45" s="79">
        <v>0.57621315064697998</v>
      </c>
    </row>
    <row r="46" spans="1:31" x14ac:dyDescent="0.35">
      <c r="A46" t="s">
        <v>191</v>
      </c>
      <c r="B46" s="79">
        <v>1192.0491387521599</v>
      </c>
      <c r="C46" s="79">
        <v>12816.0558887466</v>
      </c>
      <c r="D46" s="79">
        <v>140000</v>
      </c>
      <c r="E46" s="79">
        <v>416480.290213842</v>
      </c>
      <c r="F46" s="79">
        <v>371.89148160234799</v>
      </c>
      <c r="G46" s="79">
        <v>43826.698328721403</v>
      </c>
      <c r="H46" s="79">
        <v>9093.8647818463505</v>
      </c>
      <c r="I46" s="79">
        <v>133.75718227903499</v>
      </c>
      <c r="J46" s="79">
        <v>1259.5194844719199</v>
      </c>
      <c r="K46" s="79">
        <v>120775.601518119</v>
      </c>
      <c r="L46" s="79">
        <v>244.119090306136</v>
      </c>
      <c r="M46" s="79">
        <v>162.49989114143199</v>
      </c>
      <c r="N46" s="79">
        <v>179.54203444266199</v>
      </c>
      <c r="O46" s="79">
        <v>161.09801296371501</v>
      </c>
      <c r="P46" s="79">
        <v>192.601742273963</v>
      </c>
      <c r="Q46" s="79">
        <v>0.78178988483484002</v>
      </c>
      <c r="R46" s="79">
        <v>57.435600984954199</v>
      </c>
      <c r="S46" s="79">
        <v>130.55723553718099</v>
      </c>
      <c r="T46" s="79">
        <v>13.5406480331526</v>
      </c>
      <c r="U46" s="79">
        <v>50.327743589854499</v>
      </c>
      <c r="V46" s="79">
        <v>9.4850210393001504</v>
      </c>
      <c r="W46" s="79">
        <v>1.5485580967613299</v>
      </c>
      <c r="X46" s="79">
        <v>7.00990960242203</v>
      </c>
      <c r="Y46" s="79">
        <v>1.1858159995692901</v>
      </c>
      <c r="Z46" s="79">
        <v>7.8290632437889203</v>
      </c>
      <c r="AA46" s="79">
        <v>37.109771713318601</v>
      </c>
      <c r="AB46" s="79">
        <v>1.6124975415919101</v>
      </c>
      <c r="AC46" s="79">
        <v>4.5761861686520797</v>
      </c>
      <c r="AD46" s="79">
        <v>4.2485464484259499</v>
      </c>
      <c r="AE46" s="79">
        <v>0.66284229333306499</v>
      </c>
    </row>
    <row r="47" spans="1:31" x14ac:dyDescent="0.35">
      <c r="A47" t="s">
        <v>191</v>
      </c>
      <c r="B47" s="79">
        <v>1325.92138128182</v>
      </c>
      <c r="C47" s="79">
        <v>12430.464967165</v>
      </c>
      <c r="D47" s="79">
        <v>140000</v>
      </c>
      <c r="E47" s="79">
        <v>358809.395639038</v>
      </c>
      <c r="F47" s="79">
        <v>478.07959743438801</v>
      </c>
      <c r="G47" s="79">
        <v>51350.004530480903</v>
      </c>
      <c r="H47" s="79">
        <v>5081.44035261929</v>
      </c>
      <c r="I47" s="79">
        <v>123.590559295622</v>
      </c>
      <c r="J47" s="79">
        <v>1331.17764684542</v>
      </c>
      <c r="K47" s="79">
        <v>82641.076568082804</v>
      </c>
      <c r="L47" s="79">
        <v>278.32903878814801</v>
      </c>
      <c r="M47" s="79">
        <v>211.62513173902099</v>
      </c>
      <c r="N47" s="79">
        <v>230.30380022307401</v>
      </c>
      <c r="O47" s="79">
        <v>208.45480408847899</v>
      </c>
      <c r="P47" s="79">
        <v>222.14163931856299</v>
      </c>
      <c r="Q47" s="79">
        <v>0.45245765712861502</v>
      </c>
      <c r="R47" s="79">
        <v>80.648087536637107</v>
      </c>
      <c r="S47" s="79">
        <v>165.87580391601</v>
      </c>
      <c r="T47" s="79">
        <v>18.5253555368148</v>
      </c>
      <c r="U47" s="79">
        <v>65.565356617477704</v>
      </c>
      <c r="V47" s="79">
        <v>12.050653484264799</v>
      </c>
      <c r="W47" s="79">
        <v>2.0139912568035201</v>
      </c>
      <c r="X47" s="79">
        <v>7.9189521609343299</v>
      </c>
      <c r="Y47" s="79">
        <v>1.0717534699589499</v>
      </c>
      <c r="Z47" s="79">
        <v>6.7298583642775496</v>
      </c>
      <c r="AA47" s="79">
        <v>31.8119062950433</v>
      </c>
      <c r="AB47" s="79">
        <v>1.27499461526251</v>
      </c>
      <c r="AC47" s="79">
        <v>3.6713676835434002</v>
      </c>
      <c r="AD47" s="79">
        <v>4.0819205669720899</v>
      </c>
      <c r="AE47" s="79">
        <v>0.58318589485828298</v>
      </c>
    </row>
    <row r="48" spans="1:31" x14ac:dyDescent="0.35">
      <c r="A48" t="s">
        <v>191</v>
      </c>
      <c r="B48" s="79">
        <v>1160.18260783406</v>
      </c>
      <c r="C48" s="79">
        <v>11128.386828352999</v>
      </c>
      <c r="D48" s="79">
        <v>140000</v>
      </c>
      <c r="E48" s="79">
        <v>372735.95354550198</v>
      </c>
      <c r="F48" s="79">
        <v>362.79243047088897</v>
      </c>
      <c r="G48" s="79">
        <v>44500.672139154798</v>
      </c>
      <c r="H48" s="79">
        <v>8572.9490797799008</v>
      </c>
      <c r="I48" s="79">
        <v>129.886742984546</v>
      </c>
      <c r="J48" s="79">
        <v>683.51474397687605</v>
      </c>
      <c r="K48" s="79">
        <v>64503.859454939702</v>
      </c>
      <c r="L48" s="79">
        <v>267.01805385609998</v>
      </c>
      <c r="M48" s="79">
        <v>156.73410818834901</v>
      </c>
      <c r="N48" s="79">
        <v>174.33781596115901</v>
      </c>
      <c r="O48" s="79">
        <v>155.682652262159</v>
      </c>
      <c r="P48" s="79">
        <v>164.53601965452799</v>
      </c>
      <c r="Q48" s="79">
        <v>1.0386059180475899</v>
      </c>
      <c r="R48" s="79">
        <v>61.205484752768697</v>
      </c>
      <c r="S48" s="79">
        <v>138.85387015393201</v>
      </c>
      <c r="T48" s="79">
        <v>14.709485312327599</v>
      </c>
      <c r="U48" s="79">
        <v>52.0445009305936</v>
      </c>
      <c r="V48" s="79">
        <v>9.3286299990834003</v>
      </c>
      <c r="W48" s="79">
        <v>1.59877947451709</v>
      </c>
      <c r="X48" s="79">
        <v>6.6636328236075197</v>
      </c>
      <c r="Y48" s="79">
        <v>0.96019623864479697</v>
      </c>
      <c r="Z48" s="79">
        <v>5.6067252603720599</v>
      </c>
      <c r="AA48" s="79">
        <v>27.384062693992401</v>
      </c>
      <c r="AB48" s="79">
        <v>1.1302878710703399</v>
      </c>
      <c r="AC48" s="79">
        <v>3.1133081015086699</v>
      </c>
      <c r="AD48" s="79">
        <v>3.30701059612944</v>
      </c>
      <c r="AE48" s="79">
        <v>0.49616823574426699</v>
      </c>
    </row>
    <row r="49" spans="1:31" x14ac:dyDescent="0.35">
      <c r="A49" t="s">
        <v>191</v>
      </c>
      <c r="B49" s="79">
        <v>1207.2116164132301</v>
      </c>
      <c r="C49" s="79">
        <v>11308.665791600801</v>
      </c>
      <c r="D49" s="79">
        <v>140000</v>
      </c>
      <c r="E49" s="79">
        <v>398470.328540452</v>
      </c>
      <c r="F49" s="79">
        <v>390.34507408266501</v>
      </c>
      <c r="G49" s="79">
        <v>47821.535053742802</v>
      </c>
      <c r="H49" s="79">
        <v>7695.5464021764801</v>
      </c>
      <c r="I49" s="79">
        <v>141.08301160722101</v>
      </c>
      <c r="J49" s="79">
        <v>923.44330953686006</v>
      </c>
      <c r="K49" s="79">
        <v>75587.977489954195</v>
      </c>
      <c r="L49" s="79">
        <v>274.71255987423001</v>
      </c>
      <c r="M49" s="79">
        <v>174.75720831060701</v>
      </c>
      <c r="N49" s="79">
        <v>193.11352216096799</v>
      </c>
      <c r="O49" s="79">
        <v>173.12980830430999</v>
      </c>
      <c r="P49" s="79">
        <v>176.15651484477101</v>
      </c>
      <c r="Q49" s="79">
        <v>0.44665806663472801</v>
      </c>
      <c r="R49" s="79">
        <v>69.288623804919197</v>
      </c>
      <c r="S49" s="79">
        <v>150.56640984637599</v>
      </c>
      <c r="T49" s="79">
        <v>16.243074022822999</v>
      </c>
      <c r="U49" s="79">
        <v>59.4213207358831</v>
      </c>
      <c r="V49" s="79">
        <v>11.1930789799615</v>
      </c>
      <c r="W49" s="79">
        <v>1.8380956848573899</v>
      </c>
      <c r="X49" s="79">
        <v>7.3458536889021397</v>
      </c>
      <c r="Y49" s="79">
        <v>1.05435371961521</v>
      </c>
      <c r="Z49" s="79">
        <v>6.0722108778585202</v>
      </c>
      <c r="AA49" s="79">
        <v>29.921864416075699</v>
      </c>
      <c r="AB49" s="79">
        <v>1.2364924079976201</v>
      </c>
      <c r="AC49" s="79">
        <v>3.5502898876836899</v>
      </c>
      <c r="AD49" s="79">
        <v>3.8642421747918401</v>
      </c>
      <c r="AE49" s="79">
        <v>0.54874323641692002</v>
      </c>
    </row>
    <row r="50" spans="1:31" x14ac:dyDescent="0.35">
      <c r="A50" t="s">
        <v>191</v>
      </c>
      <c r="B50" s="79">
        <v>1308.03735770087</v>
      </c>
      <c r="C50" s="79">
        <v>14113.5313146635</v>
      </c>
      <c r="D50" s="79">
        <v>140000</v>
      </c>
      <c r="E50" s="79">
        <v>432326.98625510198</v>
      </c>
      <c r="F50" s="79">
        <v>467.66066407588801</v>
      </c>
      <c r="G50" s="79">
        <v>47344.107781079103</v>
      </c>
      <c r="H50" s="79">
        <v>6673.0693041695404</v>
      </c>
      <c r="I50" s="79">
        <v>144.510530728117</v>
      </c>
      <c r="J50" s="79">
        <v>1204.06534569011</v>
      </c>
      <c r="K50" s="79">
        <v>104825.309107195</v>
      </c>
      <c r="L50" s="79">
        <v>291.11363869810799</v>
      </c>
      <c r="M50" s="79">
        <v>188.52518478457401</v>
      </c>
      <c r="N50" s="79">
        <v>209.236002607877</v>
      </c>
      <c r="O50" s="79">
        <v>186.83974451701599</v>
      </c>
      <c r="P50" s="79">
        <v>178.87258129498699</v>
      </c>
      <c r="Q50" s="79">
        <v>0.84483695591760299</v>
      </c>
      <c r="R50" s="79">
        <v>72.943376860105303</v>
      </c>
      <c r="S50" s="79">
        <v>168.17280359005699</v>
      </c>
      <c r="T50" s="79">
        <v>17.2397278345817</v>
      </c>
      <c r="U50" s="79">
        <v>62.278792615030902</v>
      </c>
      <c r="V50" s="79">
        <v>11.113012275992901</v>
      </c>
      <c r="W50" s="79">
        <v>2.0420001904570202</v>
      </c>
      <c r="X50" s="79">
        <v>8.2923379976041094</v>
      </c>
      <c r="Y50" s="79">
        <v>1.26601457963469</v>
      </c>
      <c r="Z50" s="79">
        <v>8.1073219360208206</v>
      </c>
      <c r="AA50" s="79">
        <v>38.875466404929298</v>
      </c>
      <c r="AB50" s="79">
        <v>1.5864519862456701</v>
      </c>
      <c r="AC50" s="79">
        <v>4.7661864066509301</v>
      </c>
      <c r="AD50" s="79">
        <v>4.90570554453965</v>
      </c>
      <c r="AE50" s="79">
        <v>0.71276200552834801</v>
      </c>
    </row>
    <row r="51" spans="1:31" x14ac:dyDescent="0.35">
      <c r="A51" t="s">
        <v>191</v>
      </c>
      <c r="B51" s="79">
        <v>1133.5737969049001</v>
      </c>
      <c r="C51" s="79">
        <v>11283.6444515036</v>
      </c>
      <c r="D51" s="79">
        <v>140000</v>
      </c>
      <c r="E51" s="79">
        <v>366824.14455758297</v>
      </c>
      <c r="F51" s="79">
        <v>424.34192569570598</v>
      </c>
      <c r="G51" s="79">
        <v>43248.259245195302</v>
      </c>
      <c r="H51" s="79">
        <v>5791.8022157630203</v>
      </c>
      <c r="I51" s="79">
        <v>123.527455039358</v>
      </c>
      <c r="J51" s="79">
        <v>649.75862982649903</v>
      </c>
      <c r="K51" s="79">
        <v>60273.642512571903</v>
      </c>
      <c r="L51" s="79">
        <v>272.27168824854999</v>
      </c>
      <c r="M51" s="79">
        <v>223.131479809426</v>
      </c>
      <c r="N51" s="79">
        <v>240.696380745635</v>
      </c>
      <c r="O51" s="79">
        <v>221.23096285073001</v>
      </c>
      <c r="P51" s="79">
        <v>148.812735857729</v>
      </c>
      <c r="Q51" s="79">
        <v>0.87150888230617296</v>
      </c>
      <c r="R51" s="79">
        <v>74.508472599298898</v>
      </c>
      <c r="S51" s="79">
        <v>170.679875825605</v>
      </c>
      <c r="T51" s="79">
        <v>17.9467176483051</v>
      </c>
      <c r="U51" s="79">
        <v>66.153328548454098</v>
      </c>
      <c r="V51" s="79">
        <v>11.098164760094701</v>
      </c>
      <c r="W51" s="79">
        <v>1.8720201570288399</v>
      </c>
      <c r="X51" s="79">
        <v>7.1634671711165403</v>
      </c>
      <c r="Y51" s="79">
        <v>0.97055924714955899</v>
      </c>
      <c r="Z51" s="79">
        <v>5.8579067393909297</v>
      </c>
      <c r="AA51" s="79">
        <v>27.5004304062135</v>
      </c>
      <c r="AB51" s="79">
        <v>1.1053291316386</v>
      </c>
      <c r="AC51" s="79">
        <v>3.30381030240954</v>
      </c>
      <c r="AD51" s="79">
        <v>3.1930521918252799</v>
      </c>
      <c r="AE51" s="79">
        <v>0.48591657113697601</v>
      </c>
    </row>
    <row r="52" spans="1:31" x14ac:dyDescent="0.35">
      <c r="A52" t="s">
        <v>191</v>
      </c>
      <c r="B52" s="79">
        <v>1477.1528355302901</v>
      </c>
      <c r="C52" s="79">
        <v>14182.8520128687</v>
      </c>
      <c r="D52" s="79">
        <v>140000</v>
      </c>
      <c r="E52" s="79">
        <v>374003.061264458</v>
      </c>
      <c r="F52" s="79">
        <v>372.93615468708902</v>
      </c>
      <c r="G52" s="79">
        <v>45347.353953314203</v>
      </c>
      <c r="H52" s="79">
        <v>5516.8009148920701</v>
      </c>
      <c r="I52" s="79">
        <v>123.63930756857501</v>
      </c>
      <c r="J52" s="79">
        <v>1356.2687655966799</v>
      </c>
      <c r="K52" s="79">
        <v>100742.83373078999</v>
      </c>
      <c r="L52" s="79">
        <v>261.21565227786698</v>
      </c>
      <c r="M52" s="79">
        <v>167.142869761247</v>
      </c>
      <c r="N52" s="79">
        <v>184.11993973110199</v>
      </c>
      <c r="O52" s="79">
        <v>166.854397392214</v>
      </c>
      <c r="P52" s="79">
        <v>157.31596315846201</v>
      </c>
      <c r="Q52" s="79">
        <v>0.91149893909160795</v>
      </c>
      <c r="R52" s="79">
        <v>57.299091504638803</v>
      </c>
      <c r="S52" s="79">
        <v>132.80413326962201</v>
      </c>
      <c r="T52" s="79">
        <v>13.585205177652201</v>
      </c>
      <c r="U52" s="79">
        <v>49.6753878302315</v>
      </c>
      <c r="V52" s="79">
        <v>9.4651955442997</v>
      </c>
      <c r="W52" s="79">
        <v>1.6896645215530299</v>
      </c>
      <c r="X52" s="79">
        <v>7.1084118338366302</v>
      </c>
      <c r="Y52" s="79">
        <v>1.02595246508112</v>
      </c>
      <c r="Z52" s="79">
        <v>6.6458547165665998</v>
      </c>
      <c r="AA52" s="79">
        <v>31.523085325984901</v>
      </c>
      <c r="AB52" s="79">
        <v>1.3003935351731599</v>
      </c>
      <c r="AC52" s="79">
        <v>3.91000447631819</v>
      </c>
      <c r="AD52" s="79">
        <v>4.0741995706321097</v>
      </c>
      <c r="AE52" s="79">
        <v>0.57514803083036103</v>
      </c>
    </row>
    <row r="53" spans="1:31" x14ac:dyDescent="0.35">
      <c r="A53" t="s">
        <v>191</v>
      </c>
      <c r="B53" s="79">
        <v>1307.1691306515299</v>
      </c>
      <c r="C53" s="79">
        <v>15069.2141275985</v>
      </c>
      <c r="D53" s="79">
        <v>140000</v>
      </c>
      <c r="E53" s="79">
        <v>395705.34117846802</v>
      </c>
      <c r="F53" s="79">
        <v>410.18870856395199</v>
      </c>
      <c r="G53" s="79">
        <v>49386.634232278899</v>
      </c>
      <c r="H53" s="79">
        <v>9190.2253963390704</v>
      </c>
      <c r="I53" s="79">
        <v>145.15951478430799</v>
      </c>
      <c r="J53" s="79">
        <v>1167.0819376623299</v>
      </c>
      <c r="K53" s="79">
        <v>94151.738253387899</v>
      </c>
      <c r="L53" s="79">
        <v>355.61438258659899</v>
      </c>
      <c r="M53" s="79">
        <v>180.68476081055601</v>
      </c>
      <c r="N53" s="79">
        <v>206.17707716431701</v>
      </c>
      <c r="O53" s="79">
        <v>179.83278949478199</v>
      </c>
      <c r="P53" s="79">
        <v>175.24301201146301</v>
      </c>
      <c r="Q53" s="79">
        <v>1.2416290710709601</v>
      </c>
      <c r="R53" s="79">
        <v>72.597810078561494</v>
      </c>
      <c r="S53" s="79">
        <v>160.04374642174099</v>
      </c>
      <c r="T53" s="79">
        <v>16.708458595687901</v>
      </c>
      <c r="U53" s="79">
        <v>59.002752834831703</v>
      </c>
      <c r="V53" s="79">
        <v>10.2596715097913</v>
      </c>
      <c r="W53" s="79">
        <v>1.8199577133367</v>
      </c>
      <c r="X53" s="79">
        <v>7.2285596860561601</v>
      </c>
      <c r="Y53" s="79">
        <v>1.0074938805854801</v>
      </c>
      <c r="Z53" s="79">
        <v>6.4786455476878402</v>
      </c>
      <c r="AA53" s="79">
        <v>31.601832246717098</v>
      </c>
      <c r="AB53" s="79">
        <v>1.2455904800415301</v>
      </c>
      <c r="AC53" s="79">
        <v>3.7313455147938801</v>
      </c>
      <c r="AD53" s="79">
        <v>3.7866451148777198</v>
      </c>
      <c r="AE53" s="79">
        <v>0.56403202252144502</v>
      </c>
    </row>
    <row r="54" spans="1:31" x14ac:dyDescent="0.35">
      <c r="A54" t="s">
        <v>191</v>
      </c>
      <c r="B54" s="79">
        <v>1264.8909296946199</v>
      </c>
      <c r="C54" s="79">
        <v>11256.979056648301</v>
      </c>
      <c r="D54" s="79">
        <v>140000</v>
      </c>
      <c r="E54" s="79">
        <v>390629.05858448899</v>
      </c>
      <c r="F54" s="79">
        <v>438.603827499332</v>
      </c>
      <c r="G54" s="79">
        <v>44169.173512463902</v>
      </c>
      <c r="H54" s="79">
        <v>5475.44235608697</v>
      </c>
      <c r="I54" s="79">
        <v>125.919968544052</v>
      </c>
      <c r="J54" s="79">
        <v>881.08804219318802</v>
      </c>
      <c r="K54" s="79">
        <v>73355.9327680727</v>
      </c>
      <c r="L54" s="79">
        <v>258.36307078484799</v>
      </c>
      <c r="M54" s="79">
        <v>221.21774772135399</v>
      </c>
      <c r="N54" s="79">
        <v>240.258141354597</v>
      </c>
      <c r="O54" s="79">
        <v>219.346582507628</v>
      </c>
      <c r="P54" s="79">
        <v>142.83769722767499</v>
      </c>
      <c r="Q54" s="79">
        <v>1.08846187858754</v>
      </c>
      <c r="R54" s="79">
        <v>75.987679793942107</v>
      </c>
      <c r="S54" s="79">
        <v>169.74836649328401</v>
      </c>
      <c r="T54" s="79">
        <v>18.150968485509399</v>
      </c>
      <c r="U54" s="79">
        <v>67.136233750416096</v>
      </c>
      <c r="V54" s="79">
        <v>12.033372166405099</v>
      </c>
      <c r="W54" s="79">
        <v>2.0496563467950999</v>
      </c>
      <c r="X54" s="79">
        <v>7.8693729797919696</v>
      </c>
      <c r="Y54" s="79">
        <v>0.98732107175620998</v>
      </c>
      <c r="Z54" s="79">
        <v>5.8377676836376198</v>
      </c>
      <c r="AA54" s="79">
        <v>27.1374669332499</v>
      </c>
      <c r="AB54" s="79">
        <v>1.1286540668724701</v>
      </c>
      <c r="AC54" s="79">
        <v>3.2123945046818698</v>
      </c>
      <c r="AD54" s="79">
        <v>3.0600634755108902</v>
      </c>
      <c r="AE54" s="79">
        <v>0.45236197555959201</v>
      </c>
    </row>
    <row r="55" spans="1:31" x14ac:dyDescent="0.35">
      <c r="A55" t="s">
        <v>191</v>
      </c>
      <c r="B55" s="79">
        <v>1162.3567875282599</v>
      </c>
      <c r="C55" s="79">
        <v>11097.078140781099</v>
      </c>
      <c r="D55" s="79">
        <v>140000</v>
      </c>
      <c r="E55" s="79">
        <v>330081.550957467</v>
      </c>
      <c r="F55" s="79">
        <v>341.01777690867698</v>
      </c>
      <c r="G55" s="79">
        <v>44910.000968839297</v>
      </c>
      <c r="H55" s="79">
        <v>6993.7282671226403</v>
      </c>
      <c r="I55" s="79">
        <v>128.934597912909</v>
      </c>
      <c r="J55" s="79">
        <v>787.72584935464897</v>
      </c>
      <c r="K55" s="79">
        <v>69652.409843231493</v>
      </c>
      <c r="L55" s="79">
        <v>314.74725712495598</v>
      </c>
      <c r="M55" s="79">
        <v>136.971968305508</v>
      </c>
      <c r="N55" s="79">
        <v>157.761017861395</v>
      </c>
      <c r="O55" s="79">
        <v>136.198653697618</v>
      </c>
      <c r="P55" s="79">
        <v>169.396393242073</v>
      </c>
      <c r="Q55" s="79">
        <v>0.58758421452898901</v>
      </c>
      <c r="R55" s="79">
        <v>53.6656246271274</v>
      </c>
      <c r="S55" s="79">
        <v>120.95730288503199</v>
      </c>
      <c r="T55" s="79">
        <v>12.961402216772401</v>
      </c>
      <c r="U55" s="79">
        <v>47.709797389427798</v>
      </c>
      <c r="V55" s="79">
        <v>8.5344932260435105</v>
      </c>
      <c r="W55" s="79">
        <v>1.5284898492496699</v>
      </c>
      <c r="X55" s="79">
        <v>5.8770080751809699</v>
      </c>
      <c r="Y55" s="79">
        <v>0.87078788064939505</v>
      </c>
      <c r="Z55" s="79">
        <v>5.5837502953999198</v>
      </c>
      <c r="AA55" s="79">
        <v>25.2267044962556</v>
      </c>
      <c r="AB55" s="79">
        <v>1.0360847363928001</v>
      </c>
      <c r="AC55" s="79">
        <v>3.0997279576401402</v>
      </c>
      <c r="AD55" s="79">
        <v>3.0974207459433698</v>
      </c>
      <c r="AE55" s="79">
        <v>0.47135704880939799</v>
      </c>
    </row>
    <row r="56" spans="1:31" x14ac:dyDescent="0.35">
      <c r="A56" t="s">
        <v>191</v>
      </c>
      <c r="B56" s="79">
        <v>1320.9393108353199</v>
      </c>
      <c r="C56" s="79">
        <v>13504.7143922331</v>
      </c>
      <c r="D56" s="79">
        <v>140000</v>
      </c>
      <c r="E56" s="79">
        <v>393073.84433410602</v>
      </c>
      <c r="F56" s="79">
        <v>562.38766851876301</v>
      </c>
      <c r="G56" s="79">
        <v>50011.248116518</v>
      </c>
      <c r="H56" s="79">
        <v>6609.3589059660499</v>
      </c>
      <c r="I56" s="79">
        <v>148.32097324781699</v>
      </c>
      <c r="J56" s="79">
        <v>1203.7045441446601</v>
      </c>
      <c r="K56" s="79">
        <v>83718.032385401195</v>
      </c>
      <c r="L56" s="79">
        <v>298.422483114567</v>
      </c>
      <c r="M56" s="79">
        <v>226.50473744755899</v>
      </c>
      <c r="N56" s="79">
        <v>247.89130838567101</v>
      </c>
      <c r="O56" s="79">
        <v>225.34064520580799</v>
      </c>
      <c r="P56" s="79">
        <v>172.21533447125501</v>
      </c>
      <c r="Q56" s="79">
        <v>0.48829388163740101</v>
      </c>
      <c r="R56" s="79">
        <v>85.365604193982406</v>
      </c>
      <c r="S56" s="79">
        <v>189.55358535051599</v>
      </c>
      <c r="T56" s="79">
        <v>20.3025158785488</v>
      </c>
      <c r="U56" s="79">
        <v>76.492106700964001</v>
      </c>
      <c r="V56" s="79">
        <v>13.609123982558</v>
      </c>
      <c r="W56" s="79">
        <v>2.2937872461580899</v>
      </c>
      <c r="X56" s="79">
        <v>8.2890851260102494</v>
      </c>
      <c r="Y56" s="79">
        <v>1.1749314554005801</v>
      </c>
      <c r="Z56" s="79">
        <v>6.7687409100816804</v>
      </c>
      <c r="AA56" s="79">
        <v>31.431475075284801</v>
      </c>
      <c r="AB56" s="79">
        <v>1.30144449645844</v>
      </c>
      <c r="AC56" s="79">
        <v>3.8903124551660002</v>
      </c>
      <c r="AD56" s="79">
        <v>3.33310432668201</v>
      </c>
      <c r="AE56" s="79">
        <v>0.54924275625722996</v>
      </c>
    </row>
    <row r="57" spans="1:31" x14ac:dyDescent="0.35">
      <c r="A57" t="s">
        <v>192</v>
      </c>
      <c r="B57" s="79">
        <v>953.02174890493302</v>
      </c>
      <c r="C57" s="79">
        <v>12484.927939863701</v>
      </c>
      <c r="D57" s="79">
        <v>150000</v>
      </c>
      <c r="E57" s="79">
        <v>568868.025281062</v>
      </c>
      <c r="F57" s="79">
        <v>81.229602422422801</v>
      </c>
      <c r="G57" s="79">
        <v>42499.7849370357</v>
      </c>
      <c r="H57" s="79">
        <v>1518.66535258145</v>
      </c>
      <c r="I57" s="79">
        <v>114.174592721794</v>
      </c>
      <c r="J57" s="79">
        <v>163.409274755328</v>
      </c>
      <c r="K57" s="79">
        <v>82273.338196661498</v>
      </c>
      <c r="L57" s="79">
        <v>183.30318849802001</v>
      </c>
      <c r="M57" s="79">
        <v>60.466976718883799</v>
      </c>
      <c r="N57" s="79">
        <v>72.612138193123002</v>
      </c>
      <c r="O57" s="79">
        <v>60.313431158262503</v>
      </c>
      <c r="P57" s="79">
        <v>41.9532778873984</v>
      </c>
      <c r="Q57" s="79">
        <v>0.21791353857516499</v>
      </c>
      <c r="R57" s="79">
        <v>10.6217800811836</v>
      </c>
      <c r="S57" s="79">
        <v>28.003634318739401</v>
      </c>
      <c r="T57" s="79">
        <v>3.09152899259443</v>
      </c>
      <c r="U57" s="79">
        <v>12.473932749766201</v>
      </c>
      <c r="V57" s="79">
        <v>2.5428184878878</v>
      </c>
      <c r="W57" s="79">
        <v>0.54499284663041203</v>
      </c>
      <c r="X57" s="79">
        <v>2.33847683519225</v>
      </c>
      <c r="Y57" s="79">
        <v>0.33326085650569298</v>
      </c>
      <c r="Z57" s="79">
        <v>1.9937929337446501</v>
      </c>
      <c r="AA57" s="79">
        <v>9.2283617235134106</v>
      </c>
      <c r="AB57" s="79">
        <v>0.348460269502472</v>
      </c>
      <c r="AC57" s="79">
        <v>1.0155484570826701</v>
      </c>
      <c r="AD57" s="79">
        <v>1.05687406293713</v>
      </c>
      <c r="AE57" s="79">
        <v>0.19116987062879101</v>
      </c>
    </row>
    <row r="58" spans="1:31" x14ac:dyDescent="0.35">
      <c r="A58" t="s">
        <v>192</v>
      </c>
      <c r="B58" s="79">
        <v>1443.22353150102</v>
      </c>
      <c r="C58" s="79">
        <v>17647.0871831572</v>
      </c>
      <c r="D58" s="79">
        <v>150000</v>
      </c>
      <c r="E58" s="79">
        <v>467132.600918927</v>
      </c>
      <c r="F58" s="79">
        <v>96.873863185829904</v>
      </c>
      <c r="G58" s="79">
        <v>56637.168499478299</v>
      </c>
      <c r="H58" s="79">
        <v>3365.7241394134699</v>
      </c>
      <c r="I58" s="79">
        <v>107.452930748596</v>
      </c>
      <c r="J58" s="79">
        <v>302.84686347625501</v>
      </c>
      <c r="K58" s="79">
        <v>92806.606451498796</v>
      </c>
      <c r="L58" s="79">
        <v>316.38917805465599</v>
      </c>
      <c r="M58" s="79">
        <v>44.548374495732503</v>
      </c>
      <c r="N58" s="79">
        <v>68.693041966992396</v>
      </c>
      <c r="O58" s="79">
        <v>45.788202061338303</v>
      </c>
      <c r="P58" s="79">
        <v>842.07569516386195</v>
      </c>
      <c r="Q58" s="79">
        <v>0.38786719817808302</v>
      </c>
      <c r="R58" s="79">
        <v>10.576980949126099</v>
      </c>
      <c r="S58" s="79">
        <v>26.150761450749801</v>
      </c>
      <c r="T58" s="79">
        <v>2.6238272330888002</v>
      </c>
      <c r="U58" s="79">
        <v>10.3838559788531</v>
      </c>
      <c r="V58" s="79">
        <v>2.8476248178761501</v>
      </c>
      <c r="W58" s="79">
        <v>0.879384731405631</v>
      </c>
      <c r="X58" s="79">
        <v>3.3956239252331599</v>
      </c>
      <c r="Y58" s="79">
        <v>0.66037098151056195</v>
      </c>
      <c r="Z58" s="79">
        <v>4.2568518556246904</v>
      </c>
      <c r="AA58" s="79">
        <v>23.395916869465498</v>
      </c>
      <c r="AB58" s="79">
        <v>0.920153325727747</v>
      </c>
      <c r="AC58" s="79">
        <v>3.0541210111866</v>
      </c>
      <c r="AD58" s="79">
        <v>4.6207853605406104</v>
      </c>
      <c r="AE58" s="79">
        <v>0.892428589797018</v>
      </c>
    </row>
    <row r="59" spans="1:31" x14ac:dyDescent="0.35">
      <c r="A59" t="s">
        <v>192</v>
      </c>
      <c r="B59" s="79">
        <v>1716.55992926209</v>
      </c>
      <c r="C59" s="79">
        <v>17585.0573917367</v>
      </c>
      <c r="D59" s="79">
        <v>150000</v>
      </c>
      <c r="E59" s="79">
        <v>576250.40604882699</v>
      </c>
      <c r="F59" s="79">
        <v>103.980816368258</v>
      </c>
      <c r="G59" s="79">
        <v>60479.009229178402</v>
      </c>
      <c r="H59" s="79">
        <v>3259.3595881060701</v>
      </c>
      <c r="I59" s="79">
        <v>135.14670689651001</v>
      </c>
      <c r="J59" s="79">
        <v>139.53119108405599</v>
      </c>
      <c r="K59" s="79">
        <v>106912.645828628</v>
      </c>
      <c r="L59" s="79">
        <v>436.444262134886</v>
      </c>
      <c r="M59" s="79">
        <v>41.8707137056048</v>
      </c>
      <c r="N59" s="79">
        <v>74.861594037430905</v>
      </c>
      <c r="O59" s="79">
        <v>41.732710817923298</v>
      </c>
      <c r="P59" s="79">
        <v>52.006267835389401</v>
      </c>
      <c r="Q59" s="79">
        <v>0.44444603553641199</v>
      </c>
      <c r="R59" s="79">
        <v>6.5469339453062902</v>
      </c>
      <c r="S59" s="79">
        <v>14.271819511873501</v>
      </c>
      <c r="T59" s="79">
        <v>1.6982745289077299</v>
      </c>
      <c r="U59" s="79">
        <v>6.8298012230468101</v>
      </c>
      <c r="V59" s="79">
        <v>1.6209494113040099</v>
      </c>
      <c r="W59" s="79">
        <v>0.406727786736574</v>
      </c>
      <c r="X59" s="79">
        <v>1.6116426523816501</v>
      </c>
      <c r="Y59" s="79">
        <v>0.26737301771898297</v>
      </c>
      <c r="Z59" s="79">
        <v>1.5284357845244501</v>
      </c>
      <c r="AA59" s="79">
        <v>7.5406094044666396</v>
      </c>
      <c r="AB59" s="79">
        <v>0.281276794716942</v>
      </c>
      <c r="AC59" s="79">
        <v>0.98860474723508096</v>
      </c>
      <c r="AD59" s="79">
        <v>0.79997448425324902</v>
      </c>
      <c r="AE59" s="79">
        <v>0.11682921417655399</v>
      </c>
    </row>
    <row r="60" spans="1:31" x14ac:dyDescent="0.35">
      <c r="A60" t="s">
        <v>192</v>
      </c>
      <c r="B60" s="79">
        <v>1450.5924114647701</v>
      </c>
      <c r="C60" s="79">
        <v>12398.406537138901</v>
      </c>
      <c r="D60" s="79">
        <v>150000</v>
      </c>
      <c r="E60" s="79">
        <v>462225.72798054101</v>
      </c>
      <c r="F60" s="79">
        <v>92.3682489477427</v>
      </c>
      <c r="G60" s="79">
        <v>62294.393310747</v>
      </c>
      <c r="H60" s="79">
        <v>6227.0420123875101</v>
      </c>
      <c r="I60" s="79">
        <v>115.623156542028</v>
      </c>
      <c r="J60" s="79">
        <v>129.58774325082101</v>
      </c>
      <c r="K60" s="79">
        <v>68803.987140301702</v>
      </c>
      <c r="L60" s="79">
        <v>355.99287814353897</v>
      </c>
      <c r="M60" s="79">
        <v>87.966859244450404</v>
      </c>
      <c r="N60" s="79">
        <v>113.631418050199</v>
      </c>
      <c r="O60" s="79">
        <v>86.908742232137698</v>
      </c>
      <c r="P60" s="79">
        <v>41.543356436510201</v>
      </c>
      <c r="Q60" s="79">
        <v>0.60881219027044997</v>
      </c>
      <c r="R60" s="79">
        <v>8.6488080512258598</v>
      </c>
      <c r="S60" s="79">
        <v>26.872795624192801</v>
      </c>
      <c r="T60" s="79">
        <v>3.1314578392013299</v>
      </c>
      <c r="U60" s="79">
        <v>12.3806599007212</v>
      </c>
      <c r="V60" s="79">
        <v>2.98352115442691</v>
      </c>
      <c r="W60" s="79">
        <v>1.02148410547405</v>
      </c>
      <c r="X60" s="79">
        <v>2.28481217163751</v>
      </c>
      <c r="Y60" s="79">
        <v>0.21935513806457499</v>
      </c>
      <c r="Z60" s="79">
        <v>1.2709698885070699</v>
      </c>
      <c r="AA60" s="79">
        <v>4.3104299381668598</v>
      </c>
      <c r="AB60" s="79">
        <v>0.181566737106893</v>
      </c>
      <c r="AC60" s="79">
        <v>0.46274367215023099</v>
      </c>
      <c r="AD60" s="79">
        <v>0.39469780098288898</v>
      </c>
      <c r="AE60" s="79">
        <v>6.4146218809627994E-2</v>
      </c>
    </row>
    <row r="61" spans="1:31" x14ac:dyDescent="0.35">
      <c r="A61" t="s">
        <v>192</v>
      </c>
      <c r="B61" s="79">
        <v>1750.1789265791299</v>
      </c>
      <c r="C61" s="79">
        <v>14732.708887303101</v>
      </c>
      <c r="D61" s="79">
        <v>150000</v>
      </c>
      <c r="E61" s="79">
        <v>563231.36349028</v>
      </c>
      <c r="F61" s="79">
        <v>65.953444914114897</v>
      </c>
      <c r="G61" s="79">
        <v>56131.816291948599</v>
      </c>
      <c r="H61" s="79">
        <v>2693.5592645233201</v>
      </c>
      <c r="I61" s="79">
        <v>139.79095707033699</v>
      </c>
      <c r="J61" s="79">
        <v>216.500612570936</v>
      </c>
      <c r="K61" s="79">
        <v>93280.405130342202</v>
      </c>
      <c r="L61" s="79">
        <v>312.53152373311701</v>
      </c>
      <c r="M61" s="79">
        <v>34.5773807708417</v>
      </c>
      <c r="N61" s="79">
        <v>57.504021816851598</v>
      </c>
      <c r="O61" s="79">
        <v>34.738470908099501</v>
      </c>
      <c r="P61" s="79">
        <v>54.708149963082903</v>
      </c>
      <c r="Q61" s="79">
        <v>0.196121321175906</v>
      </c>
      <c r="R61" s="79">
        <v>4.5380619681514398</v>
      </c>
      <c r="S61" s="79">
        <v>14.044850362750401</v>
      </c>
      <c r="T61" s="79">
        <v>1.5922298734868101</v>
      </c>
      <c r="U61" s="79">
        <v>6.9742167620429001</v>
      </c>
      <c r="V61" s="79">
        <v>1.4179789838769199</v>
      </c>
      <c r="W61" s="79">
        <v>0.50492025155141596</v>
      </c>
      <c r="X61" s="79">
        <v>1.59131804409544</v>
      </c>
      <c r="Y61" s="79">
        <v>0.25702921929129002</v>
      </c>
      <c r="Z61" s="79">
        <v>1.52479247080592</v>
      </c>
      <c r="AA61" s="79">
        <v>7.7680270382808203</v>
      </c>
      <c r="AB61" s="79">
        <v>0.288556370987263</v>
      </c>
      <c r="AC61" s="79">
        <v>0.93335507947345098</v>
      </c>
      <c r="AD61" s="79">
        <v>0.89383222161770504</v>
      </c>
      <c r="AE61" s="79">
        <v>0.12470896121279</v>
      </c>
    </row>
    <row r="62" spans="1:31" x14ac:dyDescent="0.35">
      <c r="A62" t="s">
        <v>192</v>
      </c>
      <c r="B62" s="79">
        <v>1998.72692095653</v>
      </c>
      <c r="C62" s="79">
        <v>13495.097074929199</v>
      </c>
      <c r="D62" s="79">
        <v>150000</v>
      </c>
      <c r="E62" s="79">
        <v>520230.40394986002</v>
      </c>
      <c r="F62" s="79">
        <v>70.408303210953704</v>
      </c>
      <c r="G62" s="79">
        <v>47712.767815751002</v>
      </c>
      <c r="H62" s="79">
        <v>2354.65140116671</v>
      </c>
      <c r="I62" s="79">
        <v>132.76303298030101</v>
      </c>
      <c r="J62" s="79">
        <v>151.807970800167</v>
      </c>
      <c r="K62" s="79">
        <v>95589.0107649579</v>
      </c>
      <c r="L62" s="79">
        <v>258.65020612925599</v>
      </c>
      <c r="M62" s="79">
        <v>49.078436993258798</v>
      </c>
      <c r="N62" s="79">
        <v>68.871937613972904</v>
      </c>
      <c r="O62" s="79">
        <v>48.419766179132601</v>
      </c>
      <c r="P62" s="79">
        <v>22.7569405230713</v>
      </c>
      <c r="Q62" s="79">
        <v>0.19997391374120899</v>
      </c>
      <c r="R62" s="79">
        <v>5.4624143864411998</v>
      </c>
      <c r="S62" s="79">
        <v>12.8170279825483</v>
      </c>
      <c r="T62" s="79">
        <v>1.31277394950326</v>
      </c>
      <c r="U62" s="79">
        <v>5.6234009927990396</v>
      </c>
      <c r="V62" s="79">
        <v>1.00849480677575</v>
      </c>
      <c r="W62" s="79">
        <v>0.48171971600961</v>
      </c>
      <c r="X62" s="79">
        <v>0.96746587467758904</v>
      </c>
      <c r="Y62" s="79">
        <v>0.17259857188352001</v>
      </c>
      <c r="Z62" s="79">
        <v>0.91615726339297399</v>
      </c>
      <c r="AA62" s="79">
        <v>4.5753462068416297</v>
      </c>
      <c r="AB62" s="79">
        <v>0.18150844985557299</v>
      </c>
      <c r="AC62" s="79">
        <v>0.48029993436622798</v>
      </c>
      <c r="AD62" s="79">
        <v>0.477713466749281</v>
      </c>
      <c r="AE62" s="79">
        <v>6.7580070228472996E-2</v>
      </c>
    </row>
    <row r="63" spans="1:31" x14ac:dyDescent="0.35">
      <c r="A63" t="s">
        <v>192</v>
      </c>
      <c r="B63" s="79">
        <v>1289.26172035478</v>
      </c>
      <c r="C63" s="79">
        <v>11380.543937737</v>
      </c>
      <c r="D63" s="79">
        <v>150000</v>
      </c>
      <c r="E63" s="79">
        <v>566529.92352066201</v>
      </c>
      <c r="F63" s="79">
        <v>95.3854220546025</v>
      </c>
      <c r="G63" s="79">
        <v>55321.466660627899</v>
      </c>
      <c r="H63" s="79">
        <v>2052.2532807635898</v>
      </c>
      <c r="I63" s="79">
        <v>122.875216546017</v>
      </c>
      <c r="J63" s="79">
        <v>46.561000569666597</v>
      </c>
      <c r="K63" s="79">
        <v>82500.760222535406</v>
      </c>
      <c r="L63" s="79">
        <v>184.83363644142</v>
      </c>
      <c r="M63" s="79">
        <v>37.997078758295103</v>
      </c>
      <c r="N63" s="79">
        <v>51.749644557482299</v>
      </c>
      <c r="O63" s="79">
        <v>37.727049158527102</v>
      </c>
      <c r="P63" s="79">
        <v>70.328683651050596</v>
      </c>
      <c r="Q63" s="79">
        <v>0.39921585249915498</v>
      </c>
      <c r="R63" s="79">
        <v>4.7974326724128904</v>
      </c>
      <c r="S63" s="79">
        <v>10.8941310207572</v>
      </c>
      <c r="T63" s="79">
        <v>1.18379934140737</v>
      </c>
      <c r="U63" s="79">
        <v>4.7041792867452399</v>
      </c>
      <c r="V63" s="79">
        <v>1.0657194410550499</v>
      </c>
      <c r="W63" s="79">
        <v>0.47540566147926999</v>
      </c>
      <c r="X63" s="79">
        <v>1.86979514140924</v>
      </c>
      <c r="Y63" s="79">
        <v>0.36746513454509799</v>
      </c>
      <c r="Z63" s="79">
        <v>2.2598564843320399</v>
      </c>
      <c r="AA63" s="79">
        <v>11.832149226167999</v>
      </c>
      <c r="AB63" s="79">
        <v>0.44882611068373801</v>
      </c>
      <c r="AC63" s="79">
        <v>1.40051278878636</v>
      </c>
      <c r="AD63" s="79">
        <v>1.4573344881848</v>
      </c>
      <c r="AE63" s="79">
        <v>0.21107340224121501</v>
      </c>
    </row>
    <row r="64" spans="1:31" x14ac:dyDescent="0.35">
      <c r="A64" t="s">
        <v>192</v>
      </c>
      <c r="B64" s="79">
        <v>1203.5334614584699</v>
      </c>
      <c r="C64" s="79">
        <v>19132.9516309233</v>
      </c>
      <c r="D64" s="79">
        <v>150000</v>
      </c>
      <c r="E64" s="79">
        <v>537530.71958818205</v>
      </c>
      <c r="F64" s="79">
        <v>133.57526607034799</v>
      </c>
      <c r="G64" s="79">
        <v>62319.512730650698</v>
      </c>
      <c r="H64" s="79">
        <v>2728.4423264578099</v>
      </c>
      <c r="I64" s="79">
        <v>129.29487882207499</v>
      </c>
      <c r="J64" s="79">
        <v>272.01971526162203</v>
      </c>
      <c r="K64" s="79">
        <v>107136.323134893</v>
      </c>
      <c r="L64" s="79">
        <v>289.27651744906899</v>
      </c>
      <c r="M64" s="79">
        <v>115.665409293197</v>
      </c>
      <c r="N64" s="79">
        <v>134.28793026592001</v>
      </c>
      <c r="O64" s="79">
        <v>113.08430690732</v>
      </c>
      <c r="P64" s="79">
        <v>38.143643425431897</v>
      </c>
      <c r="Q64" s="79">
        <v>0.18510960909812299</v>
      </c>
      <c r="R64" s="79">
        <v>15.574515746172899</v>
      </c>
      <c r="S64" s="79">
        <v>40.307239117119003</v>
      </c>
      <c r="T64" s="79">
        <v>4.5849260110917003</v>
      </c>
      <c r="U64" s="79">
        <v>18.007404589089901</v>
      </c>
      <c r="V64" s="79">
        <v>4.2408113461864199</v>
      </c>
      <c r="W64" s="79">
        <v>0.96974577104998005</v>
      </c>
      <c r="X64" s="79">
        <v>2.6660479376258999</v>
      </c>
      <c r="Y64" s="79">
        <v>0.277686360624262</v>
      </c>
      <c r="Z64" s="79">
        <v>1.54731837043298</v>
      </c>
      <c r="AA64" s="79">
        <v>6.2825607543106097</v>
      </c>
      <c r="AB64" s="79">
        <v>0.22282103539728801</v>
      </c>
      <c r="AC64" s="79">
        <v>0.71759016714815105</v>
      </c>
      <c r="AD64" s="79">
        <v>0.85781283198342995</v>
      </c>
      <c r="AE64" s="79">
        <v>0.107262728723961</v>
      </c>
    </row>
    <row r="65" spans="1:31" x14ac:dyDescent="0.35">
      <c r="A65" t="s">
        <v>192</v>
      </c>
      <c r="B65" s="79">
        <v>1021.4660815907</v>
      </c>
      <c r="C65" s="79">
        <v>10672.6736075508</v>
      </c>
      <c r="D65" s="79">
        <v>150000</v>
      </c>
      <c r="E65" s="79">
        <v>439649.981135051</v>
      </c>
      <c r="F65" s="79">
        <v>103.669024059241</v>
      </c>
      <c r="G65" s="79">
        <v>44858.538204947501</v>
      </c>
      <c r="H65" s="79">
        <v>1571.67157565312</v>
      </c>
      <c r="I65" s="79">
        <v>90.452882255807495</v>
      </c>
      <c r="J65" s="79">
        <v>93.601226677033694</v>
      </c>
      <c r="K65" s="79">
        <v>75202.554282114303</v>
      </c>
      <c r="L65" s="79">
        <v>248.774793638235</v>
      </c>
      <c r="M65" s="79">
        <v>38.435269448747903</v>
      </c>
      <c r="N65" s="79">
        <v>56.6861650824167</v>
      </c>
      <c r="O65" s="79">
        <v>37.935298163938199</v>
      </c>
      <c r="P65" s="79">
        <v>25.420716438166501</v>
      </c>
      <c r="Q65" s="79" t="s">
        <v>230</v>
      </c>
      <c r="R65" s="79">
        <v>11.490821376138699</v>
      </c>
      <c r="S65" s="79">
        <v>26.3076177026526</v>
      </c>
      <c r="T65" s="79">
        <v>2.91380918364192</v>
      </c>
      <c r="U65" s="79">
        <v>10.7017182924652</v>
      </c>
      <c r="V65" s="79">
        <v>1.9371827882082799</v>
      </c>
      <c r="W65" s="79">
        <v>0.378923958062649</v>
      </c>
      <c r="X65" s="79">
        <v>1.3737315590932899</v>
      </c>
      <c r="Y65" s="79">
        <v>0.193300765341931</v>
      </c>
      <c r="Z65" s="79">
        <v>1.09835519158593</v>
      </c>
      <c r="AA65" s="79">
        <v>5.3793789605915103</v>
      </c>
      <c r="AB65" s="79">
        <v>0.204166655467025</v>
      </c>
      <c r="AC65" s="79">
        <v>0.59109011010248003</v>
      </c>
      <c r="AD65" s="79">
        <v>0.54236721510833497</v>
      </c>
      <c r="AE65" s="79">
        <v>6.1686850884719001E-2</v>
      </c>
    </row>
    <row r="66" spans="1:31" x14ac:dyDescent="0.35">
      <c r="A66" t="s">
        <v>192</v>
      </c>
      <c r="B66" s="79">
        <v>1399.91626057485</v>
      </c>
      <c r="C66" s="79">
        <v>14950.575999221001</v>
      </c>
      <c r="D66" s="79">
        <v>150000</v>
      </c>
      <c r="E66" s="79">
        <v>395463.70890372398</v>
      </c>
      <c r="F66" s="79">
        <v>109.691266530381</v>
      </c>
      <c r="G66" s="79">
        <v>53031.679448161798</v>
      </c>
      <c r="H66" s="79">
        <v>2734.4153055095398</v>
      </c>
      <c r="I66" s="79">
        <v>131.90876865117599</v>
      </c>
      <c r="J66" s="79">
        <v>65.802784121530493</v>
      </c>
      <c r="K66" s="79">
        <v>76085.382015709605</v>
      </c>
      <c r="L66" s="79">
        <v>249.17642604676001</v>
      </c>
      <c r="M66" s="79">
        <v>53.077729132632498</v>
      </c>
      <c r="N66" s="79">
        <v>71.975836387958097</v>
      </c>
      <c r="O66" s="79">
        <v>52.652195172026502</v>
      </c>
      <c r="P66" s="79">
        <v>34.518086959149002</v>
      </c>
      <c r="Q66" s="79" t="s">
        <v>230</v>
      </c>
      <c r="R66" s="79">
        <v>8.5094201599178305</v>
      </c>
      <c r="S66" s="79">
        <v>23.170785937972202</v>
      </c>
      <c r="T66" s="79">
        <v>2.5424458907509599</v>
      </c>
      <c r="U66" s="79">
        <v>10.7424719891183</v>
      </c>
      <c r="V66" s="79">
        <v>2.2572755546224701</v>
      </c>
      <c r="W66" s="79">
        <v>0.69818091108378699</v>
      </c>
      <c r="X66" s="79">
        <v>1.8751754193528301</v>
      </c>
      <c r="Y66" s="79">
        <v>0.30382687361052402</v>
      </c>
      <c r="Z66" s="79">
        <v>1.60309182678365</v>
      </c>
      <c r="AA66" s="79">
        <v>7.3845707189806804</v>
      </c>
      <c r="AB66" s="79">
        <v>0.34277979884994703</v>
      </c>
      <c r="AC66" s="79">
        <v>0.84382979284187898</v>
      </c>
      <c r="AD66" s="79">
        <v>0.84434422050227598</v>
      </c>
      <c r="AE66" s="79">
        <v>0.114342990297915</v>
      </c>
    </row>
    <row r="67" spans="1:31" x14ac:dyDescent="0.35">
      <c r="A67" t="s">
        <v>192</v>
      </c>
      <c r="B67" s="79">
        <v>1617.75297784193</v>
      </c>
      <c r="C67" s="79">
        <v>14930.943034428899</v>
      </c>
      <c r="D67" s="79">
        <v>150000</v>
      </c>
      <c r="E67" s="79">
        <v>402974.02957289101</v>
      </c>
      <c r="F67" s="79">
        <v>72.496622066991094</v>
      </c>
      <c r="G67" s="79">
        <v>46618.6678780238</v>
      </c>
      <c r="H67" s="79">
        <v>1943.2586431892801</v>
      </c>
      <c r="I67" s="79">
        <v>127.099099680777</v>
      </c>
      <c r="J67" s="79">
        <v>159.98747572752501</v>
      </c>
      <c r="K67" s="79">
        <v>81238.7152128608</v>
      </c>
      <c r="L67" s="79">
        <v>257.55280252198298</v>
      </c>
      <c r="M67" s="79">
        <v>54.770088286327599</v>
      </c>
      <c r="N67" s="79">
        <v>74.179569310592598</v>
      </c>
      <c r="O67" s="79">
        <v>54.752550220069601</v>
      </c>
      <c r="P67" s="79">
        <v>38.464937562128398</v>
      </c>
      <c r="Q67" s="79">
        <v>0.18362632564886899</v>
      </c>
      <c r="R67" s="79">
        <v>7.06002424870106</v>
      </c>
      <c r="S67" s="79">
        <v>19.242740486876301</v>
      </c>
      <c r="T67" s="79">
        <v>2.1256409941047698</v>
      </c>
      <c r="U67" s="79">
        <v>8.7478282937620406</v>
      </c>
      <c r="V67" s="79">
        <v>1.9415962379737</v>
      </c>
      <c r="W67" s="79">
        <v>0.48646617781954998</v>
      </c>
      <c r="X67" s="79">
        <v>1.6703839995221099</v>
      </c>
      <c r="Y67" s="79">
        <v>0.25245256296090701</v>
      </c>
      <c r="Z67" s="79">
        <v>1.5731710053283301</v>
      </c>
      <c r="AA67" s="79">
        <v>7.6160067038176402</v>
      </c>
      <c r="AB67" s="79">
        <v>0.28796637500054401</v>
      </c>
      <c r="AC67" s="79">
        <v>0.94640962040832799</v>
      </c>
      <c r="AD67" s="79">
        <v>0.86020718137379304</v>
      </c>
      <c r="AE67" s="79">
        <v>0.119659630875977</v>
      </c>
    </row>
    <row r="68" spans="1:31" x14ac:dyDescent="0.35">
      <c r="A68" t="s">
        <v>192</v>
      </c>
      <c r="B68" s="79">
        <v>2117.2148788293698</v>
      </c>
      <c r="C68" s="79">
        <v>12483.9137042947</v>
      </c>
      <c r="D68" s="79">
        <v>150000</v>
      </c>
      <c r="E68" s="79">
        <v>486610.07104146603</v>
      </c>
      <c r="F68" s="79">
        <v>68.909112128427495</v>
      </c>
      <c r="G68" s="79">
        <v>73750.068037132398</v>
      </c>
      <c r="H68" s="79">
        <v>1559.82571891526</v>
      </c>
      <c r="I68" s="79">
        <v>115.340344238657</v>
      </c>
      <c r="J68" s="79">
        <v>144.33647529600699</v>
      </c>
      <c r="K68" s="79">
        <v>81811.518767622794</v>
      </c>
      <c r="L68" s="79">
        <v>251.51914346933401</v>
      </c>
      <c r="M68" s="79">
        <v>471.60945093022201</v>
      </c>
      <c r="N68" s="79">
        <v>491.01955411935802</v>
      </c>
      <c r="O68" s="79">
        <v>469.33090964533801</v>
      </c>
      <c r="P68" s="79">
        <v>42.547973582631201</v>
      </c>
      <c r="Q68" s="79">
        <v>0.81938934642255301</v>
      </c>
      <c r="R68" s="79">
        <v>5.5028543185657801</v>
      </c>
      <c r="S68" s="79">
        <v>13.0852755387993</v>
      </c>
      <c r="T68" s="79">
        <v>1.3708101473041301</v>
      </c>
      <c r="U68" s="79">
        <v>5.2507435033981196</v>
      </c>
      <c r="V68" s="79">
        <v>1.1429482898999299</v>
      </c>
      <c r="W68" s="79">
        <v>0.53398111532272896</v>
      </c>
      <c r="X68" s="79">
        <v>0.99451918093737501</v>
      </c>
      <c r="Y68" s="79">
        <v>0.15972473891056699</v>
      </c>
      <c r="Z68" s="79">
        <v>0.90613437881352998</v>
      </c>
      <c r="AA68" s="79">
        <v>5.0549678837232497</v>
      </c>
      <c r="AB68" s="79">
        <v>0.20624213633903199</v>
      </c>
      <c r="AC68" s="79">
        <v>0.65236458034243106</v>
      </c>
      <c r="AD68" s="79">
        <v>0.63610511559065497</v>
      </c>
      <c r="AE68" s="79">
        <v>9.4085363366728E-2</v>
      </c>
    </row>
    <row r="69" spans="1:31" x14ac:dyDescent="0.35">
      <c r="A69" t="s">
        <v>192</v>
      </c>
      <c r="B69" s="79">
        <v>837.94529899466897</v>
      </c>
      <c r="C69" s="79">
        <v>18539.872890431299</v>
      </c>
      <c r="D69" s="79">
        <v>150000</v>
      </c>
      <c r="E69" s="79">
        <v>379777.80872568401</v>
      </c>
      <c r="F69" s="79">
        <v>68.268699729718605</v>
      </c>
      <c r="G69" s="79">
        <v>52426.1664932286</v>
      </c>
      <c r="H69" s="79">
        <v>4264.20789635036</v>
      </c>
      <c r="I69" s="79">
        <v>127.755249499858</v>
      </c>
      <c r="J69" s="79">
        <v>252.597014308301</v>
      </c>
      <c r="K69" s="79">
        <v>109179.735138791</v>
      </c>
      <c r="L69" s="79">
        <v>495.73987052970801</v>
      </c>
      <c r="M69" s="79">
        <v>42.295822765544997</v>
      </c>
      <c r="N69" s="79">
        <v>77.403014523259799</v>
      </c>
      <c r="O69" s="79">
        <v>41.9905976980357</v>
      </c>
      <c r="P69" s="79">
        <v>31.503021538809701</v>
      </c>
      <c r="Q69" s="79">
        <v>0.72103284759893904</v>
      </c>
      <c r="R69" s="79">
        <v>6.6016335625487299</v>
      </c>
      <c r="S69" s="79">
        <v>19.8042487141248</v>
      </c>
      <c r="T69" s="79">
        <v>2.2409844437857198</v>
      </c>
      <c r="U69" s="79">
        <v>8.9679315456937108</v>
      </c>
      <c r="V69" s="79">
        <v>2.2993277146870401</v>
      </c>
      <c r="W69" s="79">
        <v>0.83599116938255802</v>
      </c>
      <c r="X69" s="79">
        <v>1.89184975050616</v>
      </c>
      <c r="Y69" s="79">
        <v>0.25642722366661602</v>
      </c>
      <c r="Z69" s="79">
        <v>1.6208607334042899</v>
      </c>
      <c r="AA69" s="79">
        <v>6.32005367972826</v>
      </c>
      <c r="AB69" s="79">
        <v>0.24985850632713699</v>
      </c>
      <c r="AC69" s="79">
        <v>0.70149234916587999</v>
      </c>
      <c r="AD69" s="79">
        <v>0.67881218915166597</v>
      </c>
      <c r="AE69" s="79">
        <v>0.10460032562867</v>
      </c>
    </row>
    <row r="70" spans="1:31" x14ac:dyDescent="0.35">
      <c r="A70" t="s">
        <v>192</v>
      </c>
      <c r="B70" s="79">
        <v>1806.9890173103599</v>
      </c>
      <c r="C70" s="79">
        <v>11887.108490962401</v>
      </c>
      <c r="D70" s="79">
        <v>150000</v>
      </c>
      <c r="E70" s="79">
        <v>686892.06672492402</v>
      </c>
      <c r="F70" s="79">
        <v>123.188545175226</v>
      </c>
      <c r="G70" s="79">
        <v>83372.925457215199</v>
      </c>
      <c r="H70" s="79">
        <v>833.50054356519604</v>
      </c>
      <c r="I70" s="79">
        <v>106.489319078976</v>
      </c>
      <c r="J70" s="79">
        <v>69.502072041756705</v>
      </c>
      <c r="K70" s="79">
        <v>84585.230114429607</v>
      </c>
      <c r="L70" s="79">
        <v>375.65321806494097</v>
      </c>
      <c r="M70" s="79">
        <v>90.077892679908402</v>
      </c>
      <c r="N70" s="79">
        <v>117.60499435729599</v>
      </c>
      <c r="O70" s="79">
        <v>88.548501194821696</v>
      </c>
      <c r="P70" s="79">
        <v>31.739176723217099</v>
      </c>
      <c r="Q70" s="79">
        <v>0.74817607044989098</v>
      </c>
      <c r="R70" s="79">
        <v>5.2029739322173398</v>
      </c>
      <c r="S70" s="79">
        <v>11.043063259921601</v>
      </c>
      <c r="T70" s="79">
        <v>1.06327576628644</v>
      </c>
      <c r="U70" s="79">
        <v>3.9680240889929901</v>
      </c>
      <c r="V70" s="79">
        <v>0.89888295266592599</v>
      </c>
      <c r="W70" s="79">
        <v>0.45045620131666397</v>
      </c>
      <c r="X70" s="79">
        <v>0.803031222235708</v>
      </c>
      <c r="Y70" s="79">
        <v>0.135464370818067</v>
      </c>
      <c r="Z70" s="79">
        <v>0.84971800052284596</v>
      </c>
      <c r="AA70" s="79">
        <v>4.2718460897295802</v>
      </c>
      <c r="AB70" s="79">
        <v>0.18265483454472001</v>
      </c>
      <c r="AC70" s="79">
        <v>0.501567417700022</v>
      </c>
      <c r="AD70" s="79">
        <v>0.61231129472044599</v>
      </c>
      <c r="AE70" s="79">
        <v>8.9451529875203994E-2</v>
      </c>
    </row>
    <row r="71" spans="1:31" x14ac:dyDescent="0.35">
      <c r="A71" t="s">
        <v>192</v>
      </c>
      <c r="B71" s="79">
        <v>1162.89279307467</v>
      </c>
      <c r="C71" s="79">
        <v>10401.7670243751</v>
      </c>
      <c r="D71" s="79">
        <v>150000</v>
      </c>
      <c r="E71" s="79">
        <v>379282.799959736</v>
      </c>
      <c r="F71" s="79">
        <v>61.103741076331602</v>
      </c>
      <c r="G71" s="79">
        <v>49686.491620303997</v>
      </c>
      <c r="H71" s="79">
        <v>1345.9768919496701</v>
      </c>
      <c r="I71" s="79">
        <v>107.191180263655</v>
      </c>
      <c r="J71" s="79">
        <v>56.3663530583365</v>
      </c>
      <c r="K71" s="79">
        <v>61670.441532270197</v>
      </c>
      <c r="L71" s="79">
        <v>242.59503678721001</v>
      </c>
      <c r="M71" s="79">
        <v>38.004157391606</v>
      </c>
      <c r="N71" s="79">
        <v>55.375133321150997</v>
      </c>
      <c r="O71" s="79">
        <v>37.6010488043488</v>
      </c>
      <c r="P71" s="79">
        <v>26.970873129775701</v>
      </c>
      <c r="Q71" s="79" t="s">
        <v>231</v>
      </c>
      <c r="R71" s="79">
        <v>3.7224473929247002</v>
      </c>
      <c r="S71" s="79">
        <v>8.49616977516113</v>
      </c>
      <c r="T71" s="79">
        <v>0.93868096327426997</v>
      </c>
      <c r="U71" s="79">
        <v>3.7365780218433802</v>
      </c>
      <c r="V71" s="79">
        <v>0.72789180462251002</v>
      </c>
      <c r="W71" s="79">
        <v>0.219943713110897</v>
      </c>
      <c r="X71" s="79">
        <v>0.77478623078679998</v>
      </c>
      <c r="Y71" s="79">
        <v>0.118118549576207</v>
      </c>
      <c r="Z71" s="79">
        <v>0.82633848779920704</v>
      </c>
      <c r="AA71" s="79">
        <v>3.9678517672978999</v>
      </c>
      <c r="AB71" s="79">
        <v>0.15538543332559299</v>
      </c>
      <c r="AC71" s="79">
        <v>0.47028186914219899</v>
      </c>
      <c r="AD71" s="79">
        <v>0.37969150015449599</v>
      </c>
      <c r="AE71" s="79">
        <v>7.0713097175509998E-2</v>
      </c>
    </row>
    <row r="72" spans="1:31" x14ac:dyDescent="0.35">
      <c r="A72" t="s">
        <v>192</v>
      </c>
      <c r="B72" s="79">
        <v>1555.72377489062</v>
      </c>
      <c r="C72" s="79">
        <v>8948.8827976155499</v>
      </c>
      <c r="D72" s="79">
        <v>150000</v>
      </c>
      <c r="E72" s="79">
        <v>491763.042767648</v>
      </c>
      <c r="F72" s="79">
        <v>80.694989707802705</v>
      </c>
      <c r="G72" s="79">
        <v>54653.4958379823</v>
      </c>
      <c r="H72" s="79">
        <v>7327.0845829669897</v>
      </c>
      <c r="I72" s="79">
        <v>108.002242507205</v>
      </c>
      <c r="J72" s="79">
        <v>90.990238244430401</v>
      </c>
      <c r="K72" s="79">
        <v>64330.707832017302</v>
      </c>
      <c r="L72" s="79">
        <v>243.901852785643</v>
      </c>
      <c r="M72" s="79">
        <v>46.855841416519397</v>
      </c>
      <c r="N72" s="79">
        <v>64.717438154612594</v>
      </c>
      <c r="O72" s="79">
        <v>46.116182186244302</v>
      </c>
      <c r="P72" s="79">
        <v>106.645927299389</v>
      </c>
      <c r="Q72" s="79" t="s">
        <v>232</v>
      </c>
      <c r="R72" s="79">
        <v>7.1544015601580302</v>
      </c>
      <c r="S72" s="79">
        <v>17.9689672970615</v>
      </c>
      <c r="T72" s="79">
        <v>1.9167216051846301</v>
      </c>
      <c r="U72" s="79">
        <v>7.95322140198697</v>
      </c>
      <c r="V72" s="79">
        <v>1.5396735659513701</v>
      </c>
      <c r="W72" s="79">
        <v>0.26745838278770401</v>
      </c>
      <c r="X72" s="79">
        <v>1.2851372886810899</v>
      </c>
      <c r="Y72" s="79">
        <v>0.159422819867893</v>
      </c>
      <c r="Z72" s="79">
        <v>1.01209440229419</v>
      </c>
      <c r="AA72" s="79">
        <v>4.7424800770096196</v>
      </c>
      <c r="AB72" s="79">
        <v>0.16586464597445499</v>
      </c>
      <c r="AC72" s="79">
        <v>0.59576374211832295</v>
      </c>
      <c r="AD72" s="79">
        <v>0.63007136232456296</v>
      </c>
      <c r="AE72" s="79">
        <v>8.4292873608467003E-2</v>
      </c>
    </row>
    <row r="73" spans="1:31" x14ac:dyDescent="0.35">
      <c r="A73" t="s">
        <v>192</v>
      </c>
      <c r="B73" s="79">
        <v>1550.1864343140901</v>
      </c>
      <c r="C73" s="79">
        <v>11594.344550121001</v>
      </c>
      <c r="D73" s="79">
        <v>150000</v>
      </c>
      <c r="E73" s="79">
        <v>407651.619319928</v>
      </c>
      <c r="F73" s="79">
        <v>88.444576359535603</v>
      </c>
      <c r="G73" s="79">
        <v>40795.799751735198</v>
      </c>
      <c r="H73" s="79">
        <v>1007.15779091657</v>
      </c>
      <c r="I73" s="79">
        <v>91.413884933520606</v>
      </c>
      <c r="J73" s="79">
        <v>132.866047845509</v>
      </c>
      <c r="K73" s="79">
        <v>75428.277066345807</v>
      </c>
      <c r="L73" s="79">
        <v>284.033979174433</v>
      </c>
      <c r="M73" s="79">
        <v>48.027364519531403</v>
      </c>
      <c r="N73" s="79">
        <v>68.198458105434696</v>
      </c>
      <c r="O73" s="79">
        <v>47.553202069946103</v>
      </c>
      <c r="P73" s="79">
        <v>55.068882466192903</v>
      </c>
      <c r="Q73" s="79">
        <v>0.16101292769049</v>
      </c>
      <c r="R73" s="79">
        <v>4.4711788612931302</v>
      </c>
      <c r="S73" s="79">
        <v>11.1673694358622</v>
      </c>
      <c r="T73" s="79">
        <v>1.2079785739697999</v>
      </c>
      <c r="U73" s="79">
        <v>4.5705435660734102</v>
      </c>
      <c r="V73" s="79">
        <v>1.0606474028652699</v>
      </c>
      <c r="W73" s="79">
        <v>0.32190587150425098</v>
      </c>
      <c r="X73" s="79">
        <v>0.94966685257775996</v>
      </c>
      <c r="Y73" s="79">
        <v>0.15946701763048701</v>
      </c>
      <c r="Z73" s="79">
        <v>0.94486912368894904</v>
      </c>
      <c r="AA73" s="79">
        <v>4.3064354316623197</v>
      </c>
      <c r="AB73" s="79">
        <v>0.17090207672778401</v>
      </c>
      <c r="AC73" s="79">
        <v>0.488742254017689</v>
      </c>
      <c r="AD73" s="79">
        <v>0.54606779202364497</v>
      </c>
      <c r="AE73" s="79">
        <v>8.3274719305497E-2</v>
      </c>
    </row>
    <row r="74" spans="1:31" x14ac:dyDescent="0.35">
      <c r="A74" t="s">
        <v>192</v>
      </c>
      <c r="B74" s="79">
        <v>1525.1357417276899</v>
      </c>
      <c r="C74" s="79">
        <v>9826.4622718069495</v>
      </c>
      <c r="D74" s="79">
        <v>150000</v>
      </c>
      <c r="E74" s="79">
        <v>508005.35904463998</v>
      </c>
      <c r="F74" s="79">
        <v>110.73253633497499</v>
      </c>
      <c r="G74" s="79">
        <v>40779.595487588304</v>
      </c>
      <c r="H74" s="79">
        <v>4400.9571667098699</v>
      </c>
      <c r="I74" s="79">
        <v>92.916152569283</v>
      </c>
      <c r="J74" s="79">
        <v>80.941530679987807</v>
      </c>
      <c r="K74" s="79">
        <v>61419.102819519503</v>
      </c>
      <c r="L74" s="79">
        <v>222.97814360054801</v>
      </c>
      <c r="M74" s="79">
        <v>47.166281397575901</v>
      </c>
      <c r="N74" s="79">
        <v>63.241955289444</v>
      </c>
      <c r="O74" s="79">
        <v>46.5579964770278</v>
      </c>
      <c r="P74" s="79">
        <v>81.500938359875306</v>
      </c>
      <c r="Q74" s="79">
        <v>0.183616838908364</v>
      </c>
      <c r="R74" s="79">
        <v>5.1175893337538101</v>
      </c>
      <c r="S74" s="79">
        <v>12.024135547237501</v>
      </c>
      <c r="T74" s="79">
        <v>1.32185203184607</v>
      </c>
      <c r="U74" s="79">
        <v>5.0688755011739399</v>
      </c>
      <c r="V74" s="79">
        <v>1.37232560087727</v>
      </c>
      <c r="W74" s="79">
        <v>0.56120216997802197</v>
      </c>
      <c r="X74" s="79">
        <v>2.0677672546157102</v>
      </c>
      <c r="Y74" s="79">
        <v>0.44504647172074402</v>
      </c>
      <c r="Z74" s="79">
        <v>2.8485130453058201</v>
      </c>
      <c r="AA74" s="79">
        <v>15.248385139935101</v>
      </c>
      <c r="AB74" s="79">
        <v>0.559777224288872</v>
      </c>
      <c r="AC74" s="79">
        <v>1.8939407237276999</v>
      </c>
      <c r="AD74" s="79">
        <v>1.85233128242276</v>
      </c>
      <c r="AE74" s="79">
        <v>0.26467049381832303</v>
      </c>
    </row>
    <row r="75" spans="1:31" x14ac:dyDescent="0.35">
      <c r="A75" t="s">
        <v>192</v>
      </c>
      <c r="B75" s="79">
        <v>985.70724317170004</v>
      </c>
      <c r="C75" s="79">
        <v>12724.492657585401</v>
      </c>
      <c r="D75" s="79">
        <v>150000</v>
      </c>
      <c r="E75" s="79">
        <v>479209.79249562201</v>
      </c>
      <c r="F75" s="79">
        <v>132.06148055249801</v>
      </c>
      <c r="G75" s="79">
        <v>32768.120001342002</v>
      </c>
      <c r="H75" s="79">
        <v>2541.66342496587</v>
      </c>
      <c r="I75" s="79">
        <v>114.65477160990901</v>
      </c>
      <c r="J75" s="79">
        <v>98.438856279393804</v>
      </c>
      <c r="K75" s="79">
        <v>83421.447206970697</v>
      </c>
      <c r="L75" s="79">
        <v>205.97253987360199</v>
      </c>
      <c r="M75" s="79">
        <v>48.745503083406902</v>
      </c>
      <c r="N75" s="79">
        <v>63.639711759223701</v>
      </c>
      <c r="O75" s="79">
        <v>48.6749901446263</v>
      </c>
      <c r="P75" s="79">
        <v>41.924705380408398</v>
      </c>
      <c r="Q75" s="79">
        <v>0.768516099508184</v>
      </c>
      <c r="R75" s="79">
        <v>10.713230481977799</v>
      </c>
      <c r="S75" s="79">
        <v>24.617519791584598</v>
      </c>
      <c r="T75" s="79">
        <v>2.8264412908015601</v>
      </c>
      <c r="U75" s="79">
        <v>10.6733709585521</v>
      </c>
      <c r="V75" s="79">
        <v>2.14001521673385</v>
      </c>
      <c r="W75" s="79">
        <v>0.49974605925174498</v>
      </c>
      <c r="X75" s="79">
        <v>1.74927328338721</v>
      </c>
      <c r="Y75" s="79">
        <v>0.200629708711939</v>
      </c>
      <c r="Z75" s="79">
        <v>1.1045525270432499</v>
      </c>
      <c r="AA75" s="79">
        <v>6.0954300980129803</v>
      </c>
      <c r="AB75" s="79">
        <v>0.22817228209492199</v>
      </c>
      <c r="AC75" s="79">
        <v>0.76344384787701502</v>
      </c>
      <c r="AD75" s="79">
        <v>0.67940385010669502</v>
      </c>
      <c r="AE75" s="79">
        <v>9.9809493753499998E-2</v>
      </c>
    </row>
    <row r="76" spans="1:31" x14ac:dyDescent="0.35">
      <c r="A76" t="s">
        <v>192</v>
      </c>
      <c r="B76" s="79">
        <v>854.19938376848199</v>
      </c>
      <c r="C76" s="79">
        <v>14030.0140047597</v>
      </c>
      <c r="D76" s="79">
        <v>150000</v>
      </c>
      <c r="E76" s="79">
        <v>535184.17746104696</v>
      </c>
      <c r="F76" s="79">
        <v>123.224584807304</v>
      </c>
      <c r="G76" s="79">
        <v>37607.109134576101</v>
      </c>
      <c r="H76" s="79">
        <v>5257.8889233373802</v>
      </c>
      <c r="I76" s="79">
        <v>167.96821418729601</v>
      </c>
      <c r="J76" s="79">
        <v>93.506625183027296</v>
      </c>
      <c r="K76" s="79">
        <v>91401.135709208203</v>
      </c>
      <c r="L76" s="79">
        <v>212.19940287696701</v>
      </c>
      <c r="M76" s="79">
        <v>50.695686404078202</v>
      </c>
      <c r="N76" s="79">
        <v>64.916981566478</v>
      </c>
      <c r="O76" s="79">
        <v>49.860997756778403</v>
      </c>
      <c r="P76" s="79">
        <v>91.743371937828897</v>
      </c>
      <c r="Q76" s="79">
        <v>0.39453844212023698</v>
      </c>
      <c r="R76" s="79">
        <v>14.215145474568599</v>
      </c>
      <c r="S76" s="79">
        <v>37.390375996876202</v>
      </c>
      <c r="T76" s="79">
        <v>4.6391584145884197</v>
      </c>
      <c r="U76" s="79">
        <v>17.135391431140299</v>
      </c>
      <c r="V76" s="79">
        <v>3.9909046587023398</v>
      </c>
      <c r="W76" s="79">
        <v>0.90768378140356598</v>
      </c>
      <c r="X76" s="79">
        <v>3.58887349117248</v>
      </c>
      <c r="Y76" s="79">
        <v>0.51770353882055398</v>
      </c>
      <c r="Z76" s="79">
        <v>2.8372356192574699</v>
      </c>
      <c r="AA76" s="79">
        <v>13.243226178379301</v>
      </c>
      <c r="AB76" s="79">
        <v>0.555839529518244</v>
      </c>
      <c r="AC76" s="79">
        <v>1.6606165932371799</v>
      </c>
      <c r="AD76" s="79">
        <v>1.5851065900788299</v>
      </c>
      <c r="AE76" s="79">
        <v>0.222061229090527</v>
      </c>
    </row>
    <row r="77" spans="1:31" x14ac:dyDescent="0.35">
      <c r="A77" t="s">
        <v>192</v>
      </c>
      <c r="B77" s="79">
        <v>1375.5087843434901</v>
      </c>
      <c r="C77" s="79">
        <v>13803.9316468012</v>
      </c>
      <c r="D77" s="79">
        <v>150000</v>
      </c>
      <c r="E77" s="79">
        <v>634192.661164438</v>
      </c>
      <c r="F77" s="79">
        <v>180.95943844926501</v>
      </c>
      <c r="G77" s="79">
        <v>41975.288489880702</v>
      </c>
      <c r="H77" s="79">
        <v>2709.0429886114098</v>
      </c>
      <c r="I77" s="79">
        <v>132.788397228718</v>
      </c>
      <c r="J77" s="79">
        <v>56.577565409452397</v>
      </c>
      <c r="K77" s="79">
        <v>91275.524646952501</v>
      </c>
      <c r="L77" s="79">
        <v>203.39598095728601</v>
      </c>
      <c r="M77" s="79">
        <v>81.248418286933301</v>
      </c>
      <c r="N77" s="79">
        <v>95.3856286982287</v>
      </c>
      <c r="O77" s="79">
        <v>80.185712826546705</v>
      </c>
      <c r="P77" s="79">
        <v>32.963697796682901</v>
      </c>
      <c r="Q77" s="79">
        <v>0.48241745762312499</v>
      </c>
      <c r="R77" s="79">
        <v>20.202943865219599</v>
      </c>
      <c r="S77" s="79">
        <v>49.1045261136317</v>
      </c>
      <c r="T77" s="79">
        <v>5.3663271217750497</v>
      </c>
      <c r="U77" s="79">
        <v>19.6474581034918</v>
      </c>
      <c r="V77" s="79">
        <v>4.2013697825270704</v>
      </c>
      <c r="W77" s="79">
        <v>0.70063777982930397</v>
      </c>
      <c r="X77" s="79">
        <v>2.3447704500970201</v>
      </c>
      <c r="Y77" s="79">
        <v>0.24766453562075799</v>
      </c>
      <c r="Z77" s="79">
        <v>1.3084724570211299</v>
      </c>
      <c r="AA77" s="79">
        <v>6.3310057860464104</v>
      </c>
      <c r="AB77" s="79">
        <v>0.26170367275200701</v>
      </c>
      <c r="AC77" s="79">
        <v>0.77195693702995705</v>
      </c>
      <c r="AD77" s="79">
        <v>0.64327655910580905</v>
      </c>
      <c r="AE77" s="79">
        <v>8.0001758185467994E-2</v>
      </c>
    </row>
    <row r="78" spans="1:31" x14ac:dyDescent="0.35">
      <c r="A78" t="s">
        <v>192</v>
      </c>
      <c r="B78" s="79">
        <v>1391.6525073798</v>
      </c>
      <c r="C78" s="79">
        <v>14937.899634261201</v>
      </c>
      <c r="D78" s="79">
        <v>150000</v>
      </c>
      <c r="E78" s="79">
        <v>856754.25502928998</v>
      </c>
      <c r="F78" s="79">
        <v>87.7400398494878</v>
      </c>
      <c r="G78" s="79">
        <v>40348.792418877099</v>
      </c>
      <c r="H78" s="79">
        <v>954.38188565673101</v>
      </c>
      <c r="I78" s="79">
        <v>124.336383688254</v>
      </c>
      <c r="J78" s="79">
        <v>53.513433629283902</v>
      </c>
      <c r="K78" s="79">
        <v>100600.345072303</v>
      </c>
      <c r="L78" s="79">
        <v>156.543003427879</v>
      </c>
      <c r="M78" s="79">
        <v>41.169767781585797</v>
      </c>
      <c r="N78" s="79">
        <v>52.817828103506798</v>
      </c>
      <c r="O78" s="79">
        <v>41.111152671956297</v>
      </c>
      <c r="P78" s="79">
        <v>41.614772791166097</v>
      </c>
      <c r="Q78" s="79">
        <v>0.57357627528451105</v>
      </c>
      <c r="R78" s="79">
        <v>5.82906894825949</v>
      </c>
      <c r="S78" s="79">
        <v>12.773720001106</v>
      </c>
      <c r="T78" s="79">
        <v>1.3927094354041201</v>
      </c>
      <c r="U78" s="79">
        <v>5.0485564842250099</v>
      </c>
      <c r="V78" s="79">
        <v>1.1506962892341701</v>
      </c>
      <c r="W78" s="79">
        <v>0.31666803138183802</v>
      </c>
      <c r="X78" s="79">
        <v>1.6542895689593899</v>
      </c>
      <c r="Y78" s="79">
        <v>0.239177647475637</v>
      </c>
      <c r="Z78" s="79">
        <v>1.6091883474556701</v>
      </c>
      <c r="AA78" s="79">
        <v>8.5837967140835101</v>
      </c>
      <c r="AB78" s="79">
        <v>0.34584602253000901</v>
      </c>
      <c r="AC78" s="79">
        <v>1.1025358278922399</v>
      </c>
      <c r="AD78" s="79">
        <v>1.0480563721933001</v>
      </c>
      <c r="AE78" s="79">
        <v>0.16406041030316401</v>
      </c>
    </row>
    <row r="79" spans="1:31" x14ac:dyDescent="0.35">
      <c r="A79" t="s">
        <v>192</v>
      </c>
      <c r="B79" s="79">
        <v>1523.26020332128</v>
      </c>
      <c r="C79" s="79">
        <v>13532.0413276277</v>
      </c>
      <c r="D79" s="79">
        <v>150000</v>
      </c>
      <c r="E79" s="79">
        <v>773958.30578218994</v>
      </c>
      <c r="F79" s="79">
        <v>99.423430775369596</v>
      </c>
      <c r="G79" s="79">
        <v>47864.3641567456</v>
      </c>
      <c r="H79" s="79">
        <v>2021.2830895586901</v>
      </c>
      <c r="I79" s="79">
        <v>136.19024026048001</v>
      </c>
      <c r="J79" s="79">
        <v>140.55078966646499</v>
      </c>
      <c r="K79" s="79">
        <v>103944.084381921</v>
      </c>
      <c r="L79" s="79">
        <v>205.75607002117999</v>
      </c>
      <c r="M79" s="79">
        <v>51.4681759320464</v>
      </c>
      <c r="N79" s="79">
        <v>66.672753792441895</v>
      </c>
      <c r="O79" s="79">
        <v>50.2975103342213</v>
      </c>
      <c r="P79" s="79">
        <v>58.804690455566899</v>
      </c>
      <c r="Q79" s="79">
        <v>0.55145664130624095</v>
      </c>
      <c r="R79" s="79">
        <v>5.1203058109073298</v>
      </c>
      <c r="S79" s="79">
        <v>12.261350860949999</v>
      </c>
      <c r="T79" s="79">
        <v>1.3305064361444601</v>
      </c>
      <c r="U79" s="79">
        <v>5.7767974601291696</v>
      </c>
      <c r="V79" s="79">
        <v>1.61746925032679</v>
      </c>
      <c r="W79" s="79">
        <v>0.52571118289680996</v>
      </c>
      <c r="X79" s="79">
        <v>1.9706344146024699</v>
      </c>
      <c r="Y79" s="79">
        <v>0.42150737245956799</v>
      </c>
      <c r="Z79" s="79">
        <v>2.5332949477734301</v>
      </c>
      <c r="AA79" s="79">
        <v>13.8238970964491</v>
      </c>
      <c r="AB79" s="79">
        <v>0.52949880078086697</v>
      </c>
      <c r="AC79" s="79">
        <v>1.4661780182361199</v>
      </c>
      <c r="AD79" s="79">
        <v>1.35794194997208</v>
      </c>
      <c r="AE79" s="79">
        <v>0.20496277374123001</v>
      </c>
    </row>
    <row r="80" spans="1:31" x14ac:dyDescent="0.35">
      <c r="A80" t="s">
        <v>192</v>
      </c>
      <c r="B80" s="79">
        <v>1127.3083522855</v>
      </c>
      <c r="C80" s="79">
        <v>13891.214855035299</v>
      </c>
      <c r="D80" s="79">
        <v>150000</v>
      </c>
      <c r="E80" s="79">
        <v>504744.76484159502</v>
      </c>
      <c r="F80" s="79">
        <v>131.993044176778</v>
      </c>
      <c r="G80" s="79">
        <v>42060.081381211901</v>
      </c>
      <c r="H80" s="79">
        <v>4476.6634612874705</v>
      </c>
      <c r="I80" s="79">
        <v>132.12632936586999</v>
      </c>
      <c r="J80" s="79">
        <v>127.95986128423</v>
      </c>
      <c r="K80" s="79">
        <v>105282.333706588</v>
      </c>
      <c r="L80" s="79">
        <v>241.19768453767199</v>
      </c>
      <c r="M80" s="79">
        <v>48.225757568613901</v>
      </c>
      <c r="N80" s="79">
        <v>65.134890849772404</v>
      </c>
      <c r="O80" s="79">
        <v>48.026963183856999</v>
      </c>
      <c r="P80" s="79">
        <v>50.685206143536</v>
      </c>
      <c r="Q80" s="79">
        <v>0.196965487784757</v>
      </c>
      <c r="R80" s="79">
        <v>33.050188699122899</v>
      </c>
      <c r="S80" s="79">
        <v>56.313152335418302</v>
      </c>
      <c r="T80" s="79">
        <v>5.41760626162531</v>
      </c>
      <c r="U80" s="79">
        <v>17.555602320516101</v>
      </c>
      <c r="V80" s="79">
        <v>2.7361942988418999</v>
      </c>
      <c r="W80" s="79">
        <v>0.49014062940583802</v>
      </c>
      <c r="X80" s="79">
        <v>1.8849717749418999</v>
      </c>
      <c r="Y80" s="79">
        <v>0.2791088979795</v>
      </c>
      <c r="Z80" s="79">
        <v>1.5626063879807099</v>
      </c>
      <c r="AA80" s="79">
        <v>8.4196533782549192</v>
      </c>
      <c r="AB80" s="79">
        <v>0.33689483188078401</v>
      </c>
      <c r="AC80" s="79">
        <v>0.97657143822620496</v>
      </c>
      <c r="AD80" s="79">
        <v>0.92183176507087905</v>
      </c>
      <c r="AE80" s="79">
        <v>0.15260261242770101</v>
      </c>
    </row>
    <row r="81" spans="1:31" x14ac:dyDescent="0.35">
      <c r="A81" t="s">
        <v>192</v>
      </c>
      <c r="B81" s="79">
        <v>1368.5516923831301</v>
      </c>
      <c r="C81" s="79">
        <v>16151.584276021</v>
      </c>
      <c r="D81" s="79">
        <v>150000</v>
      </c>
      <c r="E81" s="79">
        <v>392632.71872978797</v>
      </c>
      <c r="F81" s="79">
        <v>282.41881584176002</v>
      </c>
      <c r="G81" s="79">
        <v>60737.125203218799</v>
      </c>
      <c r="H81" s="79">
        <v>945.45743218452105</v>
      </c>
      <c r="I81" s="79">
        <v>169.00469385977701</v>
      </c>
      <c r="J81" s="79">
        <v>44.984813144018098</v>
      </c>
      <c r="K81" s="79">
        <v>85915.550854117304</v>
      </c>
      <c r="L81" s="79">
        <v>356.87731355799201</v>
      </c>
      <c r="M81" s="79">
        <v>125.33157933669899</v>
      </c>
      <c r="N81" s="79">
        <v>151.02600508739999</v>
      </c>
      <c r="O81" s="79">
        <v>121.97349088337199</v>
      </c>
      <c r="P81" s="79">
        <v>45.134299133466797</v>
      </c>
      <c r="Q81" s="79">
        <v>0.167919597754075</v>
      </c>
      <c r="R81" s="79">
        <v>43.233026385613798</v>
      </c>
      <c r="S81" s="79">
        <v>95.431406214473</v>
      </c>
      <c r="T81" s="79">
        <v>9.5148982185226902</v>
      </c>
      <c r="U81" s="79">
        <v>34.352174104864403</v>
      </c>
      <c r="V81" s="79">
        <v>5.8181991472305201</v>
      </c>
      <c r="W81" s="79">
        <v>0.91439308107450401</v>
      </c>
      <c r="X81" s="79">
        <v>3.0643034924513</v>
      </c>
      <c r="Y81" s="79">
        <v>0.25431191291730298</v>
      </c>
      <c r="Z81" s="79">
        <v>1.3128329230106499</v>
      </c>
      <c r="AA81" s="79">
        <v>5.7668744728842896</v>
      </c>
      <c r="AB81" s="79">
        <v>0.24313051221354401</v>
      </c>
      <c r="AC81" s="79">
        <v>0.64910988894029298</v>
      </c>
      <c r="AD81" s="79">
        <v>0.62079900420685696</v>
      </c>
      <c r="AE81" s="79">
        <v>0.110255019792505</v>
      </c>
    </row>
    <row r="82" spans="1:31" x14ac:dyDescent="0.35">
      <c r="A82" t="s">
        <v>192</v>
      </c>
      <c r="B82" s="79">
        <v>1742.3580068148401</v>
      </c>
      <c r="C82" s="79">
        <v>12599.5115521879</v>
      </c>
      <c r="D82" s="79">
        <v>150000</v>
      </c>
      <c r="E82" s="79">
        <v>458345.800592224</v>
      </c>
      <c r="F82" s="79">
        <v>104.351396958008</v>
      </c>
      <c r="G82" s="79">
        <v>75317.828204575795</v>
      </c>
      <c r="H82" s="79">
        <v>3338.30402413612</v>
      </c>
      <c r="I82" s="79">
        <v>143.48941470390801</v>
      </c>
      <c r="J82" s="79">
        <v>91.292154044008399</v>
      </c>
      <c r="K82" s="79">
        <v>71956.305924785207</v>
      </c>
      <c r="L82" s="79">
        <v>381.31684342114102</v>
      </c>
      <c r="M82" s="79">
        <v>48.4432745145631</v>
      </c>
      <c r="N82" s="79">
        <v>77.0267666087164</v>
      </c>
      <c r="O82" s="79">
        <v>48.168622095980197</v>
      </c>
      <c r="P82" s="79">
        <v>53.048311617441797</v>
      </c>
      <c r="Q82" s="79" t="s">
        <v>230</v>
      </c>
      <c r="R82" s="79">
        <v>4.2778791111157002</v>
      </c>
      <c r="S82" s="79">
        <v>9.6668197693155307</v>
      </c>
      <c r="T82" s="79">
        <v>1.0723239660065</v>
      </c>
      <c r="U82" s="79">
        <v>4.0447588573720301</v>
      </c>
      <c r="V82" s="79">
        <v>0.93826093309749903</v>
      </c>
      <c r="W82" s="79">
        <v>0.344876667217482</v>
      </c>
      <c r="X82" s="79">
        <v>1.00441866086812</v>
      </c>
      <c r="Y82" s="79">
        <v>0.159323412637598</v>
      </c>
      <c r="Z82" s="79">
        <v>1.2159405025731</v>
      </c>
      <c r="AA82" s="79">
        <v>6.3854042377219402</v>
      </c>
      <c r="AB82" s="79">
        <v>0.226977296279051</v>
      </c>
      <c r="AC82" s="79">
        <v>0.69761830087723997</v>
      </c>
      <c r="AD82" s="79">
        <v>0.70149430028836701</v>
      </c>
      <c r="AE82" s="79">
        <v>0.10988502398816</v>
      </c>
    </row>
    <row r="83" spans="1:31" x14ac:dyDescent="0.35">
      <c r="A83" t="s">
        <v>192</v>
      </c>
      <c r="B83" s="79">
        <v>1103.1283012756501</v>
      </c>
      <c r="C83" s="79">
        <v>15170.844302052599</v>
      </c>
      <c r="D83" s="79">
        <v>150000</v>
      </c>
      <c r="E83" s="79">
        <v>441799.81994474202</v>
      </c>
      <c r="F83" s="79">
        <v>57.077336042907298</v>
      </c>
      <c r="G83" s="79">
        <v>37862.584698644998</v>
      </c>
      <c r="H83" s="79">
        <v>7399.7511058752198</v>
      </c>
      <c r="I83" s="79">
        <v>130.97838682973301</v>
      </c>
      <c r="J83" s="79">
        <v>68.962306552266298</v>
      </c>
      <c r="K83" s="79">
        <v>106616.67072158</v>
      </c>
      <c r="L83" s="79">
        <v>183.468602767286</v>
      </c>
      <c r="M83" s="79">
        <v>25.877900439968101</v>
      </c>
      <c r="N83" s="79">
        <v>38.597121863896803</v>
      </c>
      <c r="O83" s="79">
        <v>25.634956623467399</v>
      </c>
      <c r="P83" s="79">
        <v>44.308701215549803</v>
      </c>
      <c r="Q83" s="79" t="s">
        <v>232</v>
      </c>
      <c r="R83" s="79">
        <v>5.1443495236960599</v>
      </c>
      <c r="S83" s="79">
        <v>13.3515432351049</v>
      </c>
      <c r="T83" s="79">
        <v>1.5752552015945001</v>
      </c>
      <c r="U83" s="79">
        <v>6.1008348018665002</v>
      </c>
      <c r="V83" s="79">
        <v>1.61966863158945</v>
      </c>
      <c r="W83" s="79">
        <v>0.374786031154349</v>
      </c>
      <c r="X83" s="79">
        <v>1.3096717756090801</v>
      </c>
      <c r="Y83" s="79">
        <v>0.22245970865058901</v>
      </c>
      <c r="Z83" s="79">
        <v>1.29945295469193</v>
      </c>
      <c r="AA83" s="79">
        <v>6.2564754505433102</v>
      </c>
      <c r="AB83" s="79">
        <v>0.25459521524203499</v>
      </c>
      <c r="AC83" s="79">
        <v>0.67709134350132505</v>
      </c>
      <c r="AD83" s="79">
        <v>0.63946254791854695</v>
      </c>
      <c r="AE83" s="79">
        <v>0.121637160412409</v>
      </c>
    </row>
    <row r="84" spans="1:31" x14ac:dyDescent="0.35">
      <c r="A84" t="s">
        <v>192</v>
      </c>
      <c r="B84" s="79">
        <v>1799.7236044091201</v>
      </c>
      <c r="C84" s="79">
        <v>11707.5343414951</v>
      </c>
      <c r="D84" s="79">
        <v>150000</v>
      </c>
      <c r="E84" s="79">
        <v>446879.25016187102</v>
      </c>
      <c r="F84" s="79">
        <v>375.96827081755299</v>
      </c>
      <c r="G84" s="79">
        <v>82124.151471827397</v>
      </c>
      <c r="H84" s="79">
        <v>3204.6795591782502</v>
      </c>
      <c r="I84" s="79">
        <v>110.233925706894</v>
      </c>
      <c r="J84" s="79">
        <v>78.469903680961295</v>
      </c>
      <c r="K84" s="79">
        <v>68391.133710856695</v>
      </c>
      <c r="L84" s="79">
        <v>343.64191794976</v>
      </c>
      <c r="M84" s="79">
        <v>161.43697599952799</v>
      </c>
      <c r="N84" s="79">
        <v>189.678947687354</v>
      </c>
      <c r="O84" s="79">
        <v>157.59416389404899</v>
      </c>
      <c r="P84" s="79">
        <v>37.272309350969003</v>
      </c>
      <c r="Q84" s="79" t="s">
        <v>230</v>
      </c>
      <c r="R84" s="79">
        <v>32.489208742820601</v>
      </c>
      <c r="S84" s="79">
        <v>76.786760110090995</v>
      </c>
      <c r="T84" s="79">
        <v>9.1591086210075705</v>
      </c>
      <c r="U84" s="79">
        <v>36.338492247948302</v>
      </c>
      <c r="V84" s="79">
        <v>7.0083695206252203</v>
      </c>
      <c r="W84" s="79">
        <v>1.1798631181816399</v>
      </c>
      <c r="X84" s="79">
        <v>3.8549954925446799</v>
      </c>
      <c r="Y84" s="79">
        <v>0.42821723703390102</v>
      </c>
      <c r="Z84" s="79">
        <v>2.2032251448147702</v>
      </c>
      <c r="AA84" s="79">
        <v>9.3624709222734896</v>
      </c>
      <c r="AB84" s="79">
        <v>0.39668789980525998</v>
      </c>
      <c r="AC84" s="79">
        <v>1.03969646000927</v>
      </c>
      <c r="AD84" s="79">
        <v>1.1068518599686199</v>
      </c>
      <c r="AE84" s="79">
        <v>0.11865149575110299</v>
      </c>
    </row>
    <row r="85" spans="1:31" x14ac:dyDescent="0.35">
      <c r="A85" t="s">
        <v>192</v>
      </c>
      <c r="B85" s="79">
        <v>1777.34523068046</v>
      </c>
      <c r="C85" s="79">
        <v>9334.7220934204997</v>
      </c>
      <c r="D85" s="79">
        <v>150000</v>
      </c>
      <c r="E85" s="79">
        <v>395611.17128569999</v>
      </c>
      <c r="F85" s="79">
        <v>81.996229517723805</v>
      </c>
      <c r="G85" s="79">
        <v>52282.135180265497</v>
      </c>
      <c r="H85" s="79">
        <v>1380.9115230031</v>
      </c>
      <c r="I85" s="79">
        <v>93.214050634805204</v>
      </c>
      <c r="J85" s="79">
        <v>40.351152835221399</v>
      </c>
      <c r="K85" s="79">
        <v>60621.350116211303</v>
      </c>
      <c r="L85" s="79">
        <v>217.65132626192201</v>
      </c>
      <c r="M85" s="79">
        <v>108.56466325313001</v>
      </c>
      <c r="N85" s="79">
        <v>126.594914248639</v>
      </c>
      <c r="O85" s="79">
        <v>108.09541790583501</v>
      </c>
      <c r="P85" s="79">
        <v>42.906341177099598</v>
      </c>
      <c r="Q85" s="79">
        <v>0.16210880842834699</v>
      </c>
      <c r="R85" s="79">
        <v>5.5161624576705801</v>
      </c>
      <c r="S85" s="79">
        <v>12.4173028969282</v>
      </c>
      <c r="T85" s="79">
        <v>1.32423638728281</v>
      </c>
      <c r="U85" s="79">
        <v>5.3655982973446203</v>
      </c>
      <c r="V85" s="79">
        <v>1.1720513336544101</v>
      </c>
      <c r="W85" s="79">
        <v>0.438096755829669</v>
      </c>
      <c r="X85" s="79">
        <v>1.3741174416912001</v>
      </c>
      <c r="Y85" s="79">
        <v>0.26963368201760002</v>
      </c>
      <c r="Z85" s="79">
        <v>1.7057397269347401</v>
      </c>
      <c r="AA85" s="79">
        <v>8.9252678504173009</v>
      </c>
      <c r="AB85" s="79">
        <v>0.331176364030211</v>
      </c>
      <c r="AC85" s="79">
        <v>1.08844012426967</v>
      </c>
      <c r="AD85" s="79">
        <v>1.1308042594552199</v>
      </c>
      <c r="AE85" s="79">
        <v>0.16768669886179399</v>
      </c>
    </row>
    <row r="86" spans="1:31" x14ac:dyDescent="0.35">
      <c r="A86" t="s">
        <v>192</v>
      </c>
      <c r="B86" s="79">
        <v>1108.52680256339</v>
      </c>
      <c r="C86" s="79">
        <v>17073.017563317499</v>
      </c>
      <c r="D86" s="79">
        <v>150000</v>
      </c>
      <c r="E86" s="79">
        <v>434286.15212551598</v>
      </c>
      <c r="F86" s="79">
        <v>209.27952666042299</v>
      </c>
      <c r="G86" s="79">
        <v>51169.873142800403</v>
      </c>
      <c r="H86" s="79">
        <v>2451.8267642757501</v>
      </c>
      <c r="I86" s="79">
        <v>142.44331675681499</v>
      </c>
      <c r="J86" s="79">
        <v>217.924742289948</v>
      </c>
      <c r="K86" s="79">
        <v>97831.778821589804</v>
      </c>
      <c r="L86" s="79">
        <v>392.47069643848499</v>
      </c>
      <c r="M86" s="79">
        <v>57.730804982815798</v>
      </c>
      <c r="N86" s="79">
        <v>84.443537158872502</v>
      </c>
      <c r="O86" s="79">
        <v>57.3011996932727</v>
      </c>
      <c r="P86" s="79">
        <v>91.340504394312902</v>
      </c>
      <c r="Q86" s="79">
        <v>0.55524058388178299</v>
      </c>
      <c r="R86" s="79">
        <v>14.190364020991099</v>
      </c>
      <c r="S86" s="79">
        <v>35.070027699382599</v>
      </c>
      <c r="T86" s="79">
        <v>3.9317264601799198</v>
      </c>
      <c r="U86" s="79">
        <v>15.857094888084999</v>
      </c>
      <c r="V86" s="79">
        <v>3.74799313436802</v>
      </c>
      <c r="W86" s="79">
        <v>0.78243614637602199</v>
      </c>
      <c r="X86" s="79">
        <v>4.1885057980538196</v>
      </c>
      <c r="Y86" s="79">
        <v>0.694890273153011</v>
      </c>
      <c r="Z86" s="79">
        <v>4.7514316015031097</v>
      </c>
      <c r="AA86" s="79">
        <v>20.491743805420398</v>
      </c>
      <c r="AB86" s="79">
        <v>1.0446312234326001</v>
      </c>
      <c r="AC86" s="79">
        <v>2.60832519433175</v>
      </c>
      <c r="AD86" s="79">
        <v>2.7036174906276602</v>
      </c>
      <c r="AE86" s="79">
        <v>0.37393638934415502</v>
      </c>
    </row>
    <row r="87" spans="1:31" x14ac:dyDescent="0.35">
      <c r="A87" t="s">
        <v>192</v>
      </c>
      <c r="B87" s="79">
        <v>1627.9833618968701</v>
      </c>
      <c r="C87" s="79">
        <v>12123.0813816839</v>
      </c>
      <c r="D87" s="79">
        <v>150000</v>
      </c>
      <c r="E87" s="79">
        <v>335975.15200046898</v>
      </c>
      <c r="F87" s="79">
        <v>69.497645875068599</v>
      </c>
      <c r="G87" s="79">
        <v>63881.514473410898</v>
      </c>
      <c r="H87" s="79">
        <v>1525.9500149559501</v>
      </c>
      <c r="I87" s="79">
        <v>122.06009256311199</v>
      </c>
      <c r="J87" s="79">
        <v>78.185773343704199</v>
      </c>
      <c r="K87" s="79">
        <v>74498.324306538896</v>
      </c>
      <c r="L87" s="79">
        <v>279.75379180321602</v>
      </c>
      <c r="M87" s="79">
        <v>48.091514065056302</v>
      </c>
      <c r="N87" s="79">
        <v>68.568608257213896</v>
      </c>
      <c r="O87" s="79">
        <v>47.591326307236599</v>
      </c>
      <c r="P87" s="79">
        <v>41.0062310599616</v>
      </c>
      <c r="Q87" s="79">
        <v>0.47539234048120499</v>
      </c>
      <c r="R87" s="79">
        <v>7.8210934898002602</v>
      </c>
      <c r="S87" s="79">
        <v>25.521646640367099</v>
      </c>
      <c r="T87" s="79">
        <v>2.9872915292623401</v>
      </c>
      <c r="U87" s="79">
        <v>13.588692035773599</v>
      </c>
      <c r="V87" s="79">
        <v>3.5455226704749498</v>
      </c>
      <c r="W87" s="79">
        <v>0.67367902164606497</v>
      </c>
      <c r="X87" s="79">
        <v>2.9285631410792199</v>
      </c>
      <c r="Y87" s="79">
        <v>0.38586613143128701</v>
      </c>
      <c r="Z87" s="79">
        <v>1.96179543773498</v>
      </c>
      <c r="AA87" s="79">
        <v>9.1386518770984502</v>
      </c>
      <c r="AB87" s="79">
        <v>0.36457353922115998</v>
      </c>
      <c r="AC87" s="79">
        <v>1.1226651839599999</v>
      </c>
      <c r="AD87" s="79">
        <v>0.96456734394926402</v>
      </c>
      <c r="AE87" s="79">
        <v>0.150939981250822</v>
      </c>
    </row>
    <row r="88" spans="1:31" x14ac:dyDescent="0.35">
      <c r="A88" t="s">
        <v>192</v>
      </c>
      <c r="B88" s="79">
        <v>799.24169237313299</v>
      </c>
      <c r="C88" s="79">
        <v>16110.547672852201</v>
      </c>
      <c r="D88" s="79">
        <v>150000</v>
      </c>
      <c r="E88" s="79">
        <v>360513.88045204</v>
      </c>
      <c r="F88" s="79">
        <v>108.65548324054301</v>
      </c>
      <c r="G88" s="79">
        <v>33561.187855288299</v>
      </c>
      <c r="H88" s="79">
        <v>1961.0058664457699</v>
      </c>
      <c r="I88" s="79">
        <v>127.952209757489</v>
      </c>
      <c r="J88" s="79">
        <v>150.03252681723899</v>
      </c>
      <c r="K88" s="79">
        <v>95417.901321760597</v>
      </c>
      <c r="L88" s="79">
        <v>251.03097229153099</v>
      </c>
      <c r="M88" s="79">
        <v>49.438801822333097</v>
      </c>
      <c r="N88" s="79">
        <v>66.372524165978803</v>
      </c>
      <c r="O88" s="79">
        <v>48.4078424346472</v>
      </c>
      <c r="P88" s="79">
        <v>25.2771581618635</v>
      </c>
      <c r="Q88" s="79">
        <v>0.152660856006956</v>
      </c>
      <c r="R88" s="79">
        <v>20.893714304014299</v>
      </c>
      <c r="S88" s="79">
        <v>90.538916895888704</v>
      </c>
      <c r="T88" s="79">
        <v>11.350316041505099</v>
      </c>
      <c r="U88" s="79">
        <v>50.162975623329899</v>
      </c>
      <c r="V88" s="79">
        <v>11.7665827117966</v>
      </c>
      <c r="W88" s="79">
        <v>2.0652753067286498</v>
      </c>
      <c r="X88" s="79">
        <v>7.8549341433837903</v>
      </c>
      <c r="Y88" s="79">
        <v>0.73529634276524103</v>
      </c>
      <c r="Z88" s="79">
        <v>2.7066014397840799</v>
      </c>
      <c r="AA88" s="79">
        <v>6.9834332871268403</v>
      </c>
      <c r="AB88" s="79">
        <v>0.33147150771331901</v>
      </c>
      <c r="AC88" s="79">
        <v>0.71417771892308002</v>
      </c>
      <c r="AD88" s="79">
        <v>0.52188304830975996</v>
      </c>
      <c r="AE88" s="79">
        <v>7.1196503025152999E-2</v>
      </c>
    </row>
    <row r="89" spans="1:31" x14ac:dyDescent="0.35">
      <c r="A89" t="s">
        <v>192</v>
      </c>
      <c r="B89" s="79">
        <v>2066.0448905638</v>
      </c>
      <c r="C89" s="79">
        <v>9306.2062865082607</v>
      </c>
      <c r="D89" s="79">
        <v>150000</v>
      </c>
      <c r="E89" s="79">
        <v>396851.10011646501</v>
      </c>
      <c r="F89" s="79">
        <v>57.780063656120802</v>
      </c>
      <c r="G89" s="79">
        <v>48477.911162689597</v>
      </c>
      <c r="H89" s="79">
        <v>1452.2133062257999</v>
      </c>
      <c r="I89" s="79">
        <v>98.193086699084404</v>
      </c>
      <c r="J89" s="79">
        <v>93.589902449765304</v>
      </c>
      <c r="K89" s="79">
        <v>61333.020436011597</v>
      </c>
      <c r="L89" s="79">
        <v>255.13392277579999</v>
      </c>
      <c r="M89" s="79">
        <v>97.902316785121997</v>
      </c>
      <c r="N89" s="79">
        <v>117.016642982685</v>
      </c>
      <c r="O89" s="79">
        <v>94.503437536382506</v>
      </c>
      <c r="P89" s="79">
        <v>24.445725501282698</v>
      </c>
      <c r="Q89" s="79">
        <v>0.16065222593773101</v>
      </c>
      <c r="R89" s="79">
        <v>4.8882153413063101</v>
      </c>
      <c r="S89" s="79">
        <v>9.5150245086172909</v>
      </c>
      <c r="T89" s="79">
        <v>0.94809641071653905</v>
      </c>
      <c r="U89" s="79">
        <v>3.4895817738791002</v>
      </c>
      <c r="V89" s="79">
        <v>0.78406356154088697</v>
      </c>
      <c r="W89" s="79">
        <v>0.59182398609905695</v>
      </c>
      <c r="X89" s="79">
        <v>0.90050774839573799</v>
      </c>
      <c r="Y89" s="79">
        <v>0.111277087182011</v>
      </c>
      <c r="Z89" s="79">
        <v>0.71969817652423795</v>
      </c>
      <c r="AA89" s="79">
        <v>3.5482815435495199</v>
      </c>
      <c r="AB89" s="79">
        <v>0.13427873979511301</v>
      </c>
      <c r="AC89" s="79">
        <v>0.42187981087374099</v>
      </c>
      <c r="AD89" s="79">
        <v>0.44405601503883801</v>
      </c>
      <c r="AE89" s="79">
        <v>8.0740471428458999E-2</v>
      </c>
    </row>
    <row r="90" spans="1:31" x14ac:dyDescent="0.35">
      <c r="A90" t="s">
        <v>192</v>
      </c>
      <c r="B90" s="79">
        <v>876.63813419634903</v>
      </c>
      <c r="C90" s="79">
        <v>10696.0934166723</v>
      </c>
      <c r="D90" s="79">
        <v>150000</v>
      </c>
      <c r="E90" s="79">
        <v>438888.80564418097</v>
      </c>
      <c r="F90" s="79">
        <v>147.24032089949401</v>
      </c>
      <c r="G90" s="79">
        <v>35742.188921233203</v>
      </c>
      <c r="H90" s="79">
        <v>10029.5104505746</v>
      </c>
      <c r="I90" s="79">
        <v>108.507393253586</v>
      </c>
      <c r="J90" s="79">
        <v>75.843104718389796</v>
      </c>
      <c r="K90" s="79">
        <v>65435.736496642203</v>
      </c>
      <c r="L90" s="79">
        <v>276.069556387636</v>
      </c>
      <c r="M90" s="79">
        <v>36.717846724876303</v>
      </c>
      <c r="N90" s="79">
        <v>57.187006908215501</v>
      </c>
      <c r="O90" s="79">
        <v>36.4639656641871</v>
      </c>
      <c r="P90" s="79">
        <v>173.011848586979</v>
      </c>
      <c r="Q90" s="79">
        <v>0.34441382179023</v>
      </c>
      <c r="R90" s="79">
        <v>10.0812402318066</v>
      </c>
      <c r="S90" s="79">
        <v>24.565586301188901</v>
      </c>
      <c r="T90" s="79">
        <v>2.5966877412260501</v>
      </c>
      <c r="U90" s="79">
        <v>10.3939033345751</v>
      </c>
      <c r="V90" s="79">
        <v>2.4298552446572299</v>
      </c>
      <c r="W90" s="79">
        <v>0.54551555367692295</v>
      </c>
      <c r="X90" s="79">
        <v>2.3751207150096598</v>
      </c>
      <c r="Y90" s="79">
        <v>0.41252279658477697</v>
      </c>
      <c r="Z90" s="79">
        <v>2.6195451214782901</v>
      </c>
      <c r="AA90" s="79">
        <v>12.8377374675397</v>
      </c>
      <c r="AB90" s="79">
        <v>0.495705377822656</v>
      </c>
      <c r="AC90" s="79">
        <v>1.4522324040005199</v>
      </c>
      <c r="AD90" s="79">
        <v>1.41221110337533</v>
      </c>
      <c r="AE90" s="79">
        <v>0.226269960705128</v>
      </c>
    </row>
    <row r="91" spans="1:31" x14ac:dyDescent="0.35">
      <c r="A91" t="s">
        <v>192</v>
      </c>
      <c r="B91" s="79">
        <v>1030.2467456843101</v>
      </c>
      <c r="C91" s="79">
        <v>11393.1437523488</v>
      </c>
      <c r="D91" s="79">
        <v>150000</v>
      </c>
      <c r="E91" s="79">
        <v>458433.67395426403</v>
      </c>
      <c r="F91" s="79">
        <v>80.415242034951802</v>
      </c>
      <c r="G91" s="79">
        <v>37778.578305686402</v>
      </c>
      <c r="H91" s="79">
        <v>2243.9433370556299</v>
      </c>
      <c r="I91" s="79">
        <v>111.897737105537</v>
      </c>
      <c r="J91" s="79">
        <v>55.966800358463502</v>
      </c>
      <c r="K91" s="79">
        <v>77008.809560973998</v>
      </c>
      <c r="L91" s="79">
        <v>178.53065160987401</v>
      </c>
      <c r="M91" s="79">
        <v>32.816130738943599</v>
      </c>
      <c r="N91" s="79">
        <v>45.086531672629398</v>
      </c>
      <c r="O91" s="79">
        <v>32.304832452108798</v>
      </c>
      <c r="P91" s="79">
        <v>66.030387072229303</v>
      </c>
      <c r="Q91" s="79">
        <v>0.53611716697565703</v>
      </c>
      <c r="R91" s="79">
        <v>4.9912300187565304</v>
      </c>
      <c r="S91" s="79">
        <v>11.3782353912939</v>
      </c>
      <c r="T91" s="79">
        <v>1.22613482996909</v>
      </c>
      <c r="U91" s="79">
        <v>4.4247625200814298</v>
      </c>
      <c r="V91" s="79">
        <v>1.2056638041234899</v>
      </c>
      <c r="W91" s="79">
        <v>0.31426700609950903</v>
      </c>
      <c r="X91" s="79">
        <v>1.62144883808921</v>
      </c>
      <c r="Y91" s="79">
        <v>0.38916217721586099</v>
      </c>
      <c r="Z91" s="79">
        <v>2.2332005035257998</v>
      </c>
      <c r="AA91" s="79">
        <v>11.834219863598999</v>
      </c>
      <c r="AB91" s="79">
        <v>0.42741492036335499</v>
      </c>
      <c r="AC91" s="79">
        <v>1.4716440180589401</v>
      </c>
      <c r="AD91" s="79">
        <v>1.57732758681753</v>
      </c>
      <c r="AE91" s="79">
        <v>0.198593661958409</v>
      </c>
    </row>
    <row r="92" spans="1:31" x14ac:dyDescent="0.35">
      <c r="A92" t="s">
        <v>192</v>
      </c>
      <c r="B92" s="79">
        <v>894.14175594983396</v>
      </c>
      <c r="C92" s="79">
        <v>21178.770882144701</v>
      </c>
      <c r="D92" s="79">
        <v>150000</v>
      </c>
      <c r="E92" s="79">
        <v>422807.43185274402</v>
      </c>
      <c r="F92" s="79">
        <v>76.660450704303102</v>
      </c>
      <c r="G92" s="79">
        <v>46228.802208168097</v>
      </c>
      <c r="H92" s="79">
        <v>5185.5161964723102</v>
      </c>
      <c r="I92" s="79">
        <v>116.441634141923</v>
      </c>
      <c r="J92" s="79">
        <v>337.03091231108402</v>
      </c>
      <c r="K92" s="79">
        <v>105757.318210734</v>
      </c>
      <c r="L92" s="79">
        <v>311.55824877356702</v>
      </c>
      <c r="M92" s="79">
        <v>33.7775846923915</v>
      </c>
      <c r="N92" s="79">
        <v>56.224989730254499</v>
      </c>
      <c r="O92" s="79">
        <v>33.527370715863199</v>
      </c>
      <c r="P92" s="79">
        <v>23.221202173342299</v>
      </c>
      <c r="Q92" s="79">
        <v>0.85289999472271805</v>
      </c>
      <c r="R92" s="79">
        <v>4.8382108336585201</v>
      </c>
      <c r="S92" s="79">
        <v>11.929985836971101</v>
      </c>
      <c r="T92" s="79">
        <v>1.3213369254541401</v>
      </c>
      <c r="U92" s="79">
        <v>5.2627260838776797</v>
      </c>
      <c r="V92" s="79">
        <v>1.16883066260478</v>
      </c>
      <c r="W92" s="79">
        <v>0.37182573368489102</v>
      </c>
      <c r="X92" s="79">
        <v>1.20018615254796</v>
      </c>
      <c r="Y92" s="79">
        <v>0.157891632725292</v>
      </c>
      <c r="Z92" s="79">
        <v>0.94585175198309701</v>
      </c>
      <c r="AA92" s="79">
        <v>4.8807083748410003</v>
      </c>
      <c r="AB92" s="79">
        <v>0.181668131639591</v>
      </c>
      <c r="AC92" s="79">
        <v>0.62934323554798799</v>
      </c>
      <c r="AD92" s="79">
        <v>0.48086653766834198</v>
      </c>
      <c r="AE92" s="79">
        <v>7.8157894594253999E-2</v>
      </c>
    </row>
    <row r="93" spans="1:31" x14ac:dyDescent="0.35">
      <c r="A93" t="s">
        <v>192</v>
      </c>
      <c r="B93" s="79">
        <v>1278.33720793567</v>
      </c>
      <c r="C93" s="79">
        <v>12619.4324247598</v>
      </c>
      <c r="D93" s="79">
        <v>150000</v>
      </c>
      <c r="E93" s="79">
        <v>360102.55561116402</v>
      </c>
      <c r="F93" s="79">
        <v>125.785745913311</v>
      </c>
      <c r="G93" s="79">
        <v>53963.823621009396</v>
      </c>
      <c r="H93" s="79">
        <v>1792.5457800916399</v>
      </c>
      <c r="I93" s="79">
        <v>107.89032379307</v>
      </c>
      <c r="J93" s="79">
        <v>131.89899854877899</v>
      </c>
      <c r="K93" s="79">
        <v>84989.120889272905</v>
      </c>
      <c r="L93" s="79">
        <v>304.49056109006801</v>
      </c>
      <c r="M93" s="79">
        <v>43.267072835344301</v>
      </c>
      <c r="N93" s="79">
        <v>66.5447849274329</v>
      </c>
      <c r="O93" s="79">
        <v>42.723828828984097</v>
      </c>
      <c r="P93" s="79">
        <v>63.370928184407298</v>
      </c>
      <c r="Q93" s="79">
        <v>1.24337089974071</v>
      </c>
      <c r="R93" s="79">
        <v>4.6293611607746499</v>
      </c>
      <c r="S93" s="79">
        <v>11.7815323561155</v>
      </c>
      <c r="T93" s="79">
        <v>1.22022976540843</v>
      </c>
      <c r="U93" s="79">
        <v>4.7596570842680102</v>
      </c>
      <c r="V93" s="79">
        <v>1.23663822329333</v>
      </c>
      <c r="W93" s="79">
        <v>0.37738521322816998</v>
      </c>
      <c r="X93" s="79">
        <v>1.11915330838146</v>
      </c>
      <c r="Y93" s="79">
        <v>0.208133444940963</v>
      </c>
      <c r="Z93" s="79">
        <v>1.1181805594201299</v>
      </c>
      <c r="AA93" s="79">
        <v>5.5784994170657898</v>
      </c>
      <c r="AB93" s="79">
        <v>0.23344312004001899</v>
      </c>
      <c r="AC93" s="79">
        <v>0.60160449350888601</v>
      </c>
      <c r="AD93" s="79">
        <v>0.63479039106652202</v>
      </c>
      <c r="AE93" s="79">
        <v>0.10126789599937699</v>
      </c>
    </row>
    <row r="94" spans="1:31" x14ac:dyDescent="0.35">
      <c r="A94" t="s">
        <v>192</v>
      </c>
      <c r="B94" s="79">
        <v>943.38236633095903</v>
      </c>
      <c r="C94" s="79">
        <v>15104.9624096519</v>
      </c>
      <c r="D94" s="79">
        <v>150000</v>
      </c>
      <c r="E94" s="79">
        <v>316539.53275391198</v>
      </c>
      <c r="F94" s="79">
        <v>92.335925451967498</v>
      </c>
      <c r="G94" s="79">
        <v>40974.556085883203</v>
      </c>
      <c r="H94" s="79">
        <v>3997.0486594131598</v>
      </c>
      <c r="I94" s="79">
        <v>114.17440408746199</v>
      </c>
      <c r="J94" s="79">
        <v>91.598402994730506</v>
      </c>
      <c r="K94" s="79">
        <v>82971.557106470194</v>
      </c>
      <c r="L94" s="79">
        <v>264.96999112842599</v>
      </c>
      <c r="M94" s="79">
        <v>37.397501232798199</v>
      </c>
      <c r="N94" s="79">
        <v>56.459673466148502</v>
      </c>
      <c r="O94" s="79">
        <v>37.458842035111203</v>
      </c>
      <c r="P94" s="79">
        <v>190.005229670852</v>
      </c>
      <c r="Q94" s="79">
        <v>0.57505657096956098</v>
      </c>
      <c r="R94" s="79">
        <v>7.6458925921205996</v>
      </c>
      <c r="S94" s="79">
        <v>20.340127248577101</v>
      </c>
      <c r="T94" s="79">
        <v>2.2874045054230701</v>
      </c>
      <c r="U94" s="79">
        <v>9.0906179122540305</v>
      </c>
      <c r="V94" s="79">
        <v>3.0402740597032101</v>
      </c>
      <c r="W94" s="79">
        <v>0.88043830675130597</v>
      </c>
      <c r="X94" s="79">
        <v>5.0205571066964199</v>
      </c>
      <c r="Y94" s="79">
        <v>0.92902131966714296</v>
      </c>
      <c r="Z94" s="79">
        <v>5.8054743185387396</v>
      </c>
      <c r="AA94" s="79">
        <v>28.291392179502498</v>
      </c>
      <c r="AB94" s="79">
        <v>1.1871141901909199</v>
      </c>
      <c r="AC94" s="79">
        <v>3.5775816527581199</v>
      </c>
      <c r="AD94" s="79">
        <v>3.6229847447541301</v>
      </c>
      <c r="AE94" s="79">
        <v>0.54292630515038998</v>
      </c>
    </row>
    <row r="95" spans="1:31" x14ac:dyDescent="0.35">
      <c r="A95" t="s">
        <v>192</v>
      </c>
      <c r="B95" s="79">
        <v>1846.83476509875</v>
      </c>
      <c r="C95" s="79">
        <v>9970.1889536253802</v>
      </c>
      <c r="D95" s="79">
        <v>150000</v>
      </c>
      <c r="E95" s="79">
        <v>637161.51175544597</v>
      </c>
      <c r="F95" s="79">
        <v>76.893399325425804</v>
      </c>
      <c r="G95" s="79">
        <v>54434.520864902799</v>
      </c>
      <c r="H95" s="79">
        <v>649.79370215039205</v>
      </c>
      <c r="I95" s="79">
        <v>92.096584892107202</v>
      </c>
      <c r="J95" s="79">
        <v>60.579388719215601</v>
      </c>
      <c r="K95" s="79">
        <v>65561.709850398998</v>
      </c>
      <c r="L95" s="79">
        <v>243.04944504865301</v>
      </c>
      <c r="M95" s="79">
        <v>62.446419257011101</v>
      </c>
      <c r="N95" s="79">
        <v>81.086303568843803</v>
      </c>
      <c r="O95" s="79">
        <v>62.049875917221399</v>
      </c>
      <c r="P95" s="79">
        <v>33.659256155477202</v>
      </c>
      <c r="Q95" s="79" t="s">
        <v>233</v>
      </c>
      <c r="R95" s="79">
        <v>5.4294953690715104</v>
      </c>
      <c r="S95" s="79">
        <v>12.967530515648299</v>
      </c>
      <c r="T95" s="79">
        <v>1.5617166115621599</v>
      </c>
      <c r="U95" s="79">
        <v>6.0278880927264797</v>
      </c>
      <c r="V95" s="79">
        <v>1.19238450984454</v>
      </c>
      <c r="W95" s="79">
        <v>0.33514874536074601</v>
      </c>
      <c r="X95" s="79">
        <v>0.987382084108133</v>
      </c>
      <c r="Y95" s="79">
        <v>0.19926626746811699</v>
      </c>
      <c r="Z95" s="79">
        <v>1.0883587093881599</v>
      </c>
      <c r="AA95" s="79">
        <v>5.6722205376741099</v>
      </c>
      <c r="AB95" s="79">
        <v>0.229172451692398</v>
      </c>
      <c r="AC95" s="79">
        <v>0.68486338474882902</v>
      </c>
      <c r="AD95" s="79">
        <v>0.59427800212110904</v>
      </c>
      <c r="AE95" s="79">
        <v>9.5763198235943994E-2</v>
      </c>
    </row>
    <row r="96" spans="1:31" x14ac:dyDescent="0.35">
      <c r="A96" t="s">
        <v>192</v>
      </c>
      <c r="B96" s="79">
        <v>721.48461801435997</v>
      </c>
      <c r="C96" s="79">
        <v>11239.431549725099</v>
      </c>
      <c r="D96" s="79">
        <v>150000</v>
      </c>
      <c r="E96" s="79">
        <v>413269.90034410701</v>
      </c>
      <c r="F96" s="79">
        <v>65.140376977358102</v>
      </c>
      <c r="G96" s="79">
        <v>36428.856578780797</v>
      </c>
      <c r="H96" s="79">
        <v>2107.6972676348601</v>
      </c>
      <c r="I96" s="79">
        <v>146.214754806538</v>
      </c>
      <c r="J96" s="79">
        <v>79.910667895010405</v>
      </c>
      <c r="K96" s="79">
        <v>76867.126816704404</v>
      </c>
      <c r="L96" s="79">
        <v>212.975667138429</v>
      </c>
      <c r="M96" s="79">
        <v>15.796794761603399</v>
      </c>
      <c r="N96" s="79">
        <v>32.574218138783998</v>
      </c>
      <c r="O96" s="79">
        <v>15.512946138043</v>
      </c>
      <c r="P96" s="79">
        <v>47.067761634634003</v>
      </c>
      <c r="Q96" s="79" t="s">
        <v>231</v>
      </c>
      <c r="R96" s="79">
        <v>4.3434866545434598</v>
      </c>
      <c r="S96" s="79">
        <v>9.3613032778089806</v>
      </c>
      <c r="T96" s="79">
        <v>0.97117719950810899</v>
      </c>
      <c r="U96" s="79">
        <v>3.5597780420054499</v>
      </c>
      <c r="V96" s="79">
        <v>0.80329250495032201</v>
      </c>
      <c r="W96" s="79">
        <v>0.22485946784378699</v>
      </c>
      <c r="X96" s="79">
        <v>1.0425853520416399</v>
      </c>
      <c r="Y96" s="79">
        <v>0.164284274950176</v>
      </c>
      <c r="Z96" s="79">
        <v>1.1119821200231901</v>
      </c>
      <c r="AA96" s="79">
        <v>5.47276464526513</v>
      </c>
      <c r="AB96" s="79">
        <v>0.22536785541596399</v>
      </c>
      <c r="AC96" s="79">
        <v>0.66264010296225595</v>
      </c>
      <c r="AD96" s="79">
        <v>0.63946178506076701</v>
      </c>
      <c r="AE96" s="79">
        <v>0.10326153917955901</v>
      </c>
    </row>
    <row r="97" spans="1:31" x14ac:dyDescent="0.35">
      <c r="A97" t="s">
        <v>192</v>
      </c>
      <c r="B97" s="79">
        <v>1207.61564438133</v>
      </c>
      <c r="C97" s="79">
        <v>11717.983023074399</v>
      </c>
      <c r="D97" s="79">
        <v>150000</v>
      </c>
      <c r="E97" s="79">
        <v>479248.91508219001</v>
      </c>
      <c r="F97" s="79">
        <v>47.052074079212503</v>
      </c>
      <c r="G97" s="79">
        <v>33759.040024009497</v>
      </c>
      <c r="H97" s="79">
        <v>718.69152135707498</v>
      </c>
      <c r="I97" s="79">
        <v>108.82753688216</v>
      </c>
      <c r="J97" s="79">
        <v>103.04073136502799</v>
      </c>
      <c r="K97" s="79">
        <v>83057.747660133406</v>
      </c>
      <c r="L97" s="79">
        <v>190.206989978064</v>
      </c>
      <c r="M97" s="79">
        <v>300.26877717299902</v>
      </c>
      <c r="N97" s="79">
        <v>317.11843705511501</v>
      </c>
      <c r="O97" s="79">
        <v>297.15311576870499</v>
      </c>
      <c r="P97" s="79">
        <v>80.173445547082494</v>
      </c>
      <c r="Q97" s="79">
        <v>0.39054229149561098</v>
      </c>
      <c r="R97" s="79">
        <v>2.7731525050258301</v>
      </c>
      <c r="S97" s="79">
        <v>5.65812778342905</v>
      </c>
      <c r="T97" s="79">
        <v>0.63690902771496805</v>
      </c>
      <c r="U97" s="79">
        <v>2.2328375424358202</v>
      </c>
      <c r="V97" s="79">
        <v>0.52494922868386795</v>
      </c>
      <c r="W97" s="79">
        <v>0.239037479218215</v>
      </c>
      <c r="X97" s="79">
        <v>0.71506584999070899</v>
      </c>
      <c r="Y97" s="79">
        <v>0.12597168992344299</v>
      </c>
      <c r="Z97" s="79">
        <v>0.88803752306903305</v>
      </c>
      <c r="AA97" s="79">
        <v>4.4033489511794004</v>
      </c>
      <c r="AB97" s="79">
        <v>0.15685416666781399</v>
      </c>
      <c r="AC97" s="79">
        <v>0.57198282952989798</v>
      </c>
      <c r="AD97" s="79">
        <v>0.741068229438687</v>
      </c>
      <c r="AE97" s="79">
        <v>0.134088318575938</v>
      </c>
    </row>
    <row r="98" spans="1:31" x14ac:dyDescent="0.35">
      <c r="A98" t="s">
        <v>192</v>
      </c>
      <c r="B98" s="79">
        <v>1408.2317095616199</v>
      </c>
      <c r="C98" s="79">
        <v>22748.7977377684</v>
      </c>
      <c r="D98" s="79">
        <v>150000</v>
      </c>
      <c r="E98" s="79">
        <v>558203.52760933898</v>
      </c>
      <c r="F98" s="79">
        <v>149.63650376516199</v>
      </c>
      <c r="G98" s="79">
        <v>48079.7155109421</v>
      </c>
      <c r="H98" s="79">
        <v>4924.9146967667702</v>
      </c>
      <c r="I98" s="79">
        <v>152.341402473762</v>
      </c>
      <c r="J98" s="79">
        <v>359.49880559289301</v>
      </c>
      <c r="K98" s="79">
        <v>119709.621059759</v>
      </c>
      <c r="L98" s="79">
        <v>399.92740296698298</v>
      </c>
      <c r="M98" s="79">
        <v>66.076859211465802</v>
      </c>
      <c r="N98" s="79">
        <v>95.863557934305007</v>
      </c>
      <c r="O98" s="79">
        <v>66.358497942259504</v>
      </c>
      <c r="P98" s="79">
        <v>26.138769606088399</v>
      </c>
      <c r="Q98" s="79" t="s">
        <v>232</v>
      </c>
      <c r="R98" s="79">
        <v>14.627874569736299</v>
      </c>
      <c r="S98" s="79">
        <v>37.693400098913799</v>
      </c>
      <c r="T98" s="79">
        <v>4.6819028614194096</v>
      </c>
      <c r="U98" s="79">
        <v>17.971230610461301</v>
      </c>
      <c r="V98" s="79">
        <v>3.8817076099563201</v>
      </c>
      <c r="W98" s="79">
        <v>1.1212447335626801</v>
      </c>
      <c r="X98" s="79">
        <v>2.9785629627885801</v>
      </c>
      <c r="Y98" s="79">
        <v>0.345507660862234</v>
      </c>
      <c r="Z98" s="79">
        <v>1.6515054562495399</v>
      </c>
      <c r="AA98" s="79">
        <v>6.8612419167219603</v>
      </c>
      <c r="AB98" s="79">
        <v>0.27391186296746101</v>
      </c>
      <c r="AC98" s="79">
        <v>0.82772256141912603</v>
      </c>
      <c r="AD98" s="79">
        <v>0.71174198321140403</v>
      </c>
      <c r="AE98" s="79">
        <v>0.105274287291916</v>
      </c>
    </row>
    <row r="99" spans="1:31" x14ac:dyDescent="0.35">
      <c r="A99" t="s">
        <v>192</v>
      </c>
      <c r="B99" s="79">
        <v>930.06304727856298</v>
      </c>
      <c r="C99" s="79">
        <v>10649.398838291499</v>
      </c>
      <c r="D99" s="79">
        <v>150000</v>
      </c>
      <c r="E99" s="79">
        <v>659529.86419557303</v>
      </c>
      <c r="F99" s="79">
        <v>86.145611182446203</v>
      </c>
      <c r="G99" s="79">
        <v>35875.383234414898</v>
      </c>
      <c r="H99" s="79">
        <v>6173.6706470978197</v>
      </c>
      <c r="I99" s="79">
        <v>98.487455185163597</v>
      </c>
      <c r="J99" s="79">
        <v>66.642113520725701</v>
      </c>
      <c r="K99" s="79">
        <v>88395.178154449997</v>
      </c>
      <c r="L99" s="79">
        <v>129.68090621681901</v>
      </c>
      <c r="M99" s="79">
        <v>33.2189646339787</v>
      </c>
      <c r="N99" s="79">
        <v>43.001919895453703</v>
      </c>
      <c r="O99" s="79">
        <v>33.310124430069799</v>
      </c>
      <c r="P99" s="79">
        <v>68.400824541285701</v>
      </c>
      <c r="Q99" s="79" t="s">
        <v>234</v>
      </c>
      <c r="R99" s="79">
        <v>5.6626031086287503</v>
      </c>
      <c r="S99" s="79">
        <v>13.290206316007399</v>
      </c>
      <c r="T99" s="79">
        <v>1.64828636161091</v>
      </c>
      <c r="U99" s="79">
        <v>5.9944435056575696</v>
      </c>
      <c r="V99" s="79">
        <v>1.6175838745748401</v>
      </c>
      <c r="W99" s="79">
        <v>0.39435254893451599</v>
      </c>
      <c r="X99" s="79">
        <v>2.0218977545810701</v>
      </c>
      <c r="Y99" s="79">
        <v>0.397275824703887</v>
      </c>
      <c r="Z99" s="79">
        <v>2.3175692473025098</v>
      </c>
      <c r="AA99" s="79">
        <v>11.167354111304199</v>
      </c>
      <c r="AB99" s="79">
        <v>0.39444464816528502</v>
      </c>
      <c r="AC99" s="79">
        <v>1.24113817411086</v>
      </c>
      <c r="AD99" s="79">
        <v>1.16097375209811</v>
      </c>
      <c r="AE99" s="79">
        <v>0.19417415263382201</v>
      </c>
    </row>
    <row r="100" spans="1:31" x14ac:dyDescent="0.35">
      <c r="A100" t="s">
        <v>192</v>
      </c>
      <c r="B100" s="79">
        <v>1035.30015072524</v>
      </c>
      <c r="C100" s="79">
        <v>15338.272039895301</v>
      </c>
      <c r="D100" s="79">
        <v>150000</v>
      </c>
      <c r="E100" s="79">
        <v>491664.21620663599</v>
      </c>
      <c r="F100" s="79">
        <v>122.330126367159</v>
      </c>
      <c r="G100" s="79">
        <v>49082.207740245503</v>
      </c>
      <c r="H100" s="79">
        <v>12409.9582921203</v>
      </c>
      <c r="I100" s="79">
        <v>155.44256865026</v>
      </c>
      <c r="J100" s="79">
        <v>60.311974584162499</v>
      </c>
      <c r="K100" s="79">
        <v>110945.388605588</v>
      </c>
      <c r="L100" s="79">
        <v>224.68352393194999</v>
      </c>
      <c r="M100" s="79">
        <v>39.296322794995802</v>
      </c>
      <c r="N100" s="79">
        <v>54.663957871415697</v>
      </c>
      <c r="O100" s="79">
        <v>38.9010872514407</v>
      </c>
      <c r="P100" s="79">
        <v>137.05335695749699</v>
      </c>
      <c r="Q100" s="79">
        <v>1.2636189330904299</v>
      </c>
      <c r="R100" s="79">
        <v>7.1132406508375103</v>
      </c>
      <c r="S100" s="79">
        <v>16.785778517902301</v>
      </c>
      <c r="T100" s="79">
        <v>1.9745648168907</v>
      </c>
      <c r="U100" s="79">
        <v>7.9606960326288601</v>
      </c>
      <c r="V100" s="79">
        <v>2.1786123576354002</v>
      </c>
      <c r="W100" s="79">
        <v>0.56109374493547204</v>
      </c>
      <c r="X100" s="79">
        <v>2.86279834844958</v>
      </c>
      <c r="Y100" s="79">
        <v>0.52046307857929297</v>
      </c>
      <c r="Z100" s="79">
        <v>3.7514137631710098</v>
      </c>
      <c r="AA100" s="79">
        <v>17.704786001738299</v>
      </c>
      <c r="AB100" s="79">
        <v>0.70599776637531797</v>
      </c>
      <c r="AC100" s="79">
        <v>2.0529839942036299</v>
      </c>
      <c r="AD100" s="79">
        <v>2.11764933617658</v>
      </c>
      <c r="AE100" s="79">
        <v>0.324937148744596</v>
      </c>
    </row>
    <row r="101" spans="1:31" x14ac:dyDescent="0.35">
      <c r="A101" t="s">
        <v>192</v>
      </c>
      <c r="B101" s="79">
        <v>2211.8773753917199</v>
      </c>
      <c r="C101" s="79">
        <v>11495.787630512899</v>
      </c>
      <c r="D101" s="79">
        <v>150000</v>
      </c>
      <c r="E101" s="79">
        <v>434841.34712179401</v>
      </c>
      <c r="F101" s="79">
        <v>139.109283260848</v>
      </c>
      <c r="G101" s="79">
        <v>62036.7986472989</v>
      </c>
      <c r="H101" s="79">
        <v>4755.5437440427104</v>
      </c>
      <c r="I101" s="79">
        <v>132.642094258534</v>
      </c>
      <c r="J101" s="79">
        <v>96.558613256716498</v>
      </c>
      <c r="K101" s="79">
        <v>79629.1423747808</v>
      </c>
      <c r="L101" s="79">
        <v>312.01046140347501</v>
      </c>
      <c r="M101" s="79">
        <v>63.690213033564298</v>
      </c>
      <c r="N101" s="79">
        <v>86.702421238986105</v>
      </c>
      <c r="O101" s="79">
        <v>62.534166983881398</v>
      </c>
      <c r="P101" s="79">
        <v>34.7225595601831</v>
      </c>
      <c r="Q101" s="79">
        <v>0.33955296887328101</v>
      </c>
      <c r="R101" s="79">
        <v>6.1150302032885602</v>
      </c>
      <c r="S101" s="79">
        <v>16.3195720061413</v>
      </c>
      <c r="T101" s="79">
        <v>1.8148975500744</v>
      </c>
      <c r="U101" s="79">
        <v>7.4022451386064398</v>
      </c>
      <c r="V101" s="79">
        <v>1.4733190576555999</v>
      </c>
      <c r="W101" s="79">
        <v>0.60446218909257898</v>
      </c>
      <c r="X101" s="79">
        <v>1.08782615874833</v>
      </c>
      <c r="Y101" s="79">
        <v>0.14146396960353799</v>
      </c>
      <c r="Z101" s="79">
        <v>0.69692976810196094</v>
      </c>
      <c r="AA101" s="79">
        <v>3.5295318696249902</v>
      </c>
      <c r="AB101" s="79">
        <v>0.14162407919825101</v>
      </c>
      <c r="AC101" s="79">
        <v>0.41541116594060201</v>
      </c>
      <c r="AD101" s="79">
        <v>0.38960135746284602</v>
      </c>
      <c r="AE101" s="79">
        <v>6.042043156462E-2</v>
      </c>
    </row>
    <row r="102" spans="1:31" x14ac:dyDescent="0.35">
      <c r="A102" t="s">
        <v>192</v>
      </c>
      <c r="B102" s="79">
        <v>1596.42276133468</v>
      </c>
      <c r="C102" s="79">
        <v>15843.731434171301</v>
      </c>
      <c r="D102" s="79">
        <v>150000</v>
      </c>
      <c r="E102" s="79">
        <v>679786.83175737294</v>
      </c>
      <c r="F102" s="79">
        <v>95.403198005582098</v>
      </c>
      <c r="G102" s="79">
        <v>36706.9826057834</v>
      </c>
      <c r="H102" s="79">
        <v>2173.9112220307802</v>
      </c>
      <c r="I102" s="79">
        <v>146.76894627892901</v>
      </c>
      <c r="J102" s="79">
        <v>144.15418331241301</v>
      </c>
      <c r="K102" s="79">
        <v>114393.212984496</v>
      </c>
      <c r="L102" s="79">
        <v>182.22743751283701</v>
      </c>
      <c r="M102" s="79">
        <v>40.609355452212498</v>
      </c>
      <c r="N102" s="79">
        <v>53.667001780322003</v>
      </c>
      <c r="O102" s="79">
        <v>39.904024781537501</v>
      </c>
      <c r="P102" s="79">
        <v>38.806046686687999</v>
      </c>
      <c r="Q102" s="79">
        <v>0.46459306110412901</v>
      </c>
      <c r="R102" s="79">
        <v>5.3868847185646098</v>
      </c>
      <c r="S102" s="79">
        <v>13.025073320669399</v>
      </c>
      <c r="T102" s="79">
        <v>1.48513440003278</v>
      </c>
      <c r="U102" s="79">
        <v>5.4723103803367303</v>
      </c>
      <c r="V102" s="79">
        <v>1.2526270420838499</v>
      </c>
      <c r="W102" s="79">
        <v>0.39784601594556102</v>
      </c>
      <c r="X102" s="79">
        <v>1.2973209881219001</v>
      </c>
      <c r="Y102" s="79">
        <v>0.238289804333389</v>
      </c>
      <c r="Z102" s="79">
        <v>1.5160255215047</v>
      </c>
      <c r="AA102" s="79">
        <v>6.9272868101260396</v>
      </c>
      <c r="AB102" s="79">
        <v>0.264618686261618</v>
      </c>
      <c r="AC102" s="79">
        <v>0.71731773965026102</v>
      </c>
      <c r="AD102" s="79">
        <v>0.67924054634810904</v>
      </c>
      <c r="AE102" s="79">
        <v>0.106754506915599</v>
      </c>
    </row>
    <row r="103" spans="1:31" x14ac:dyDescent="0.35">
      <c r="A103" t="s">
        <v>192</v>
      </c>
      <c r="B103" s="79">
        <v>728.18794302849994</v>
      </c>
      <c r="C103" s="79">
        <v>10649.3054387146</v>
      </c>
      <c r="D103" s="79">
        <v>150000</v>
      </c>
      <c r="E103" s="79">
        <v>373610.40344878298</v>
      </c>
      <c r="F103" s="79">
        <v>51.363463241544899</v>
      </c>
      <c r="G103" s="79">
        <v>32625.276252717202</v>
      </c>
      <c r="H103" s="79">
        <v>1614.54969542615</v>
      </c>
      <c r="I103" s="79">
        <v>105.65554474231701</v>
      </c>
      <c r="J103" s="79">
        <v>102.806933010362</v>
      </c>
      <c r="K103" s="79">
        <v>65735.550442887499</v>
      </c>
      <c r="L103" s="79">
        <v>216.55708897993401</v>
      </c>
      <c r="M103" s="79">
        <v>18.351518809069301</v>
      </c>
      <c r="N103" s="79">
        <v>33.682973041840498</v>
      </c>
      <c r="O103" s="79">
        <v>18.180152507015102</v>
      </c>
      <c r="P103" s="79">
        <v>16.724437126763799</v>
      </c>
      <c r="Q103" s="79" t="s">
        <v>231</v>
      </c>
      <c r="R103" s="79">
        <v>3.8865351690818</v>
      </c>
      <c r="S103" s="79">
        <v>8.4481149692231696</v>
      </c>
      <c r="T103" s="79">
        <v>0.90227831575974504</v>
      </c>
      <c r="U103" s="79">
        <v>3.6836599917238901</v>
      </c>
      <c r="V103" s="79">
        <v>0.69791198278204503</v>
      </c>
      <c r="W103" s="79">
        <v>0.158308210082649</v>
      </c>
      <c r="X103" s="79">
        <v>0.50320507701835804</v>
      </c>
      <c r="Y103" s="79">
        <v>9.0711326007056003E-2</v>
      </c>
      <c r="Z103" s="79">
        <v>0.42639876543641902</v>
      </c>
      <c r="AA103" s="79">
        <v>2.1983789793565101</v>
      </c>
      <c r="AB103" s="79">
        <v>0.10028093862311201</v>
      </c>
      <c r="AC103" s="79">
        <v>0.32987347206735501</v>
      </c>
      <c r="AD103" s="79">
        <v>0.27336254161881302</v>
      </c>
      <c r="AE103" s="79">
        <v>3.3050193210066997E-2</v>
      </c>
    </row>
    <row r="104" spans="1:31" x14ac:dyDescent="0.35">
      <c r="A104" t="s">
        <v>192</v>
      </c>
      <c r="B104" s="79">
        <v>1477.5359871339299</v>
      </c>
      <c r="C104" s="79">
        <v>14754.3413212126</v>
      </c>
      <c r="D104" s="79">
        <v>150000</v>
      </c>
      <c r="E104" s="79">
        <v>708247.50165559701</v>
      </c>
      <c r="F104" s="79">
        <v>76.358332229852294</v>
      </c>
      <c r="G104" s="79">
        <v>64658.8641431016</v>
      </c>
      <c r="H104" s="79">
        <v>2749.40969533425</v>
      </c>
      <c r="I104" s="79">
        <v>112.375170251036</v>
      </c>
      <c r="J104" s="79">
        <v>96.821023179113794</v>
      </c>
      <c r="K104" s="79">
        <v>104907.22694433499</v>
      </c>
      <c r="L104" s="79">
        <v>231.88085472202599</v>
      </c>
      <c r="M104" s="79">
        <v>130.11924640438301</v>
      </c>
      <c r="N104" s="79">
        <v>147.06104066809701</v>
      </c>
      <c r="O104" s="79">
        <v>128.64134923934699</v>
      </c>
      <c r="P104" s="79">
        <v>78.857671648632703</v>
      </c>
      <c r="Q104" s="79">
        <v>0.51135331287037999</v>
      </c>
      <c r="R104" s="79">
        <v>4.9208023711731501</v>
      </c>
      <c r="S104" s="79">
        <v>10.358921215560899</v>
      </c>
      <c r="T104" s="79">
        <v>1.13015678036454</v>
      </c>
      <c r="U104" s="79">
        <v>4.2849962587032104</v>
      </c>
      <c r="V104" s="79">
        <v>1.3437584529495199</v>
      </c>
      <c r="W104" s="79">
        <v>0.40511451789120201</v>
      </c>
      <c r="X104" s="79">
        <v>2.3298293064215301</v>
      </c>
      <c r="Y104" s="79">
        <v>0.42561339008813998</v>
      </c>
      <c r="Z104" s="79">
        <v>2.4130504927912901</v>
      </c>
      <c r="AA104" s="79">
        <v>13.7938842673331</v>
      </c>
      <c r="AB104" s="79">
        <v>0.54493124136735904</v>
      </c>
      <c r="AC104" s="79">
        <v>1.4905793475964</v>
      </c>
      <c r="AD104" s="79">
        <v>1.5218310584110999</v>
      </c>
      <c r="AE104" s="79">
        <v>0.19201148841007701</v>
      </c>
    </row>
    <row r="105" spans="1:31" x14ac:dyDescent="0.35">
      <c r="A105" t="s">
        <v>192</v>
      </c>
      <c r="B105" s="79">
        <v>2793.6963585368799</v>
      </c>
      <c r="C105" s="79">
        <v>12129.579851033999</v>
      </c>
      <c r="D105" s="79">
        <v>150000</v>
      </c>
      <c r="E105" s="79">
        <v>553493.79084511299</v>
      </c>
      <c r="F105" s="79">
        <v>95.567806878782804</v>
      </c>
      <c r="G105" s="79">
        <v>92729.782910900307</v>
      </c>
      <c r="H105" s="79">
        <v>1276.2552164128699</v>
      </c>
      <c r="I105" s="79">
        <v>104.45856796695</v>
      </c>
      <c r="J105" s="79">
        <v>119.678877929</v>
      </c>
      <c r="K105" s="79">
        <v>84347.351861094299</v>
      </c>
      <c r="L105" s="79">
        <v>512.50504018003801</v>
      </c>
      <c r="M105" s="79">
        <v>53.021060417656699</v>
      </c>
      <c r="N105" s="79">
        <v>92.143125817654195</v>
      </c>
      <c r="O105" s="79">
        <v>52.237514779759998</v>
      </c>
      <c r="P105" s="79">
        <v>12.5696597402706</v>
      </c>
      <c r="Q105" s="79">
        <v>0.205161389841964</v>
      </c>
      <c r="R105" s="79">
        <v>4.6455550176114802</v>
      </c>
      <c r="S105" s="79">
        <v>9.9518386577200193</v>
      </c>
      <c r="T105" s="79">
        <v>1.1890235572307899</v>
      </c>
      <c r="U105" s="79">
        <v>4.4826300158186703</v>
      </c>
      <c r="V105" s="79">
        <v>1.0588885564670201</v>
      </c>
      <c r="W105" s="79">
        <v>0.529152814267702</v>
      </c>
      <c r="X105" s="79">
        <v>0.83352260166999503</v>
      </c>
      <c r="Y105" s="79">
        <v>0.116058577548822</v>
      </c>
      <c r="Z105" s="79">
        <v>0.68689829181539197</v>
      </c>
      <c r="AA105" s="79">
        <v>2.8303017507423398</v>
      </c>
      <c r="AB105" s="79">
        <v>0.11178223292400601</v>
      </c>
      <c r="AC105" s="79">
        <v>0.31514215070668</v>
      </c>
      <c r="AD105" s="79">
        <v>0.23305920978272701</v>
      </c>
      <c r="AE105" s="79">
        <v>4.3391801340545003E-2</v>
      </c>
    </row>
    <row r="106" spans="1:31" x14ac:dyDescent="0.35">
      <c r="A106" t="s">
        <v>192</v>
      </c>
      <c r="B106" s="79">
        <v>1512.4787793678399</v>
      </c>
      <c r="C106" s="79">
        <v>6311.6782019688899</v>
      </c>
      <c r="D106" s="79">
        <v>150000</v>
      </c>
      <c r="E106" s="79">
        <v>360563.74194851302</v>
      </c>
      <c r="F106" s="79">
        <v>101.05067411573501</v>
      </c>
      <c r="G106" s="79">
        <v>54444.780894877003</v>
      </c>
      <c r="H106" s="79">
        <v>938.796645926976</v>
      </c>
      <c r="I106" s="79">
        <v>83.461454656472597</v>
      </c>
      <c r="J106" s="79">
        <v>32.8061170265131</v>
      </c>
      <c r="K106" s="79">
        <v>47055.030733022599</v>
      </c>
      <c r="L106" s="79">
        <v>191.50990618987501</v>
      </c>
      <c r="M106" s="79">
        <v>38.5228250354739</v>
      </c>
      <c r="N106" s="79">
        <v>52.950162554098597</v>
      </c>
      <c r="O106" s="79">
        <v>37.895076874526197</v>
      </c>
      <c r="P106" s="79">
        <v>52.552422602582503</v>
      </c>
      <c r="Q106" s="79">
        <v>0.54318216499909799</v>
      </c>
      <c r="R106" s="79">
        <v>7.6164339873645401</v>
      </c>
      <c r="S106" s="79">
        <v>18.352259482714501</v>
      </c>
      <c r="T106" s="79">
        <v>1.8887016500476601</v>
      </c>
      <c r="U106" s="79">
        <v>6.9786346442545701</v>
      </c>
      <c r="V106" s="79">
        <v>1.55635104658213</v>
      </c>
      <c r="W106" s="79">
        <v>0.310124036711032</v>
      </c>
      <c r="X106" s="79">
        <v>1.1676906000392799</v>
      </c>
      <c r="Y106" s="79">
        <v>0.19561512001388701</v>
      </c>
      <c r="Z106" s="79">
        <v>1.1857797715589</v>
      </c>
      <c r="AA106" s="79">
        <v>6.4239376574858698</v>
      </c>
      <c r="AB106" s="79">
        <v>0.208133615975957</v>
      </c>
      <c r="AC106" s="79">
        <v>0.69397290860572303</v>
      </c>
      <c r="AD106" s="79">
        <v>0.64944623469750795</v>
      </c>
      <c r="AE106" s="79">
        <v>0.123950523899829</v>
      </c>
    </row>
    <row r="107" spans="1:31" x14ac:dyDescent="0.35">
      <c r="A107" t="s">
        <v>192</v>
      </c>
      <c r="B107" s="79">
        <v>1980.35519389469</v>
      </c>
      <c r="C107" s="79">
        <v>10513.5754101858</v>
      </c>
      <c r="D107" s="79">
        <v>150000</v>
      </c>
      <c r="E107" s="79">
        <v>427122.27491883299</v>
      </c>
      <c r="F107" s="79">
        <v>269.01497067447599</v>
      </c>
      <c r="G107" s="79">
        <v>38474.601965127702</v>
      </c>
      <c r="H107" s="79">
        <v>815.21669125099902</v>
      </c>
      <c r="I107" s="79">
        <v>106.905150956574</v>
      </c>
      <c r="J107" s="79">
        <v>76.079675150376801</v>
      </c>
      <c r="K107" s="79">
        <v>74820.004979389894</v>
      </c>
      <c r="L107" s="79">
        <v>183.86842063720999</v>
      </c>
      <c r="M107" s="79">
        <v>111.975003197549</v>
      </c>
      <c r="N107" s="79">
        <v>126.77610472572999</v>
      </c>
      <c r="O107" s="79">
        <v>108.57186191016</v>
      </c>
      <c r="P107" s="79">
        <v>28.512004185569399</v>
      </c>
      <c r="Q107" s="79">
        <v>0.93578641349384595</v>
      </c>
      <c r="R107" s="79">
        <v>38.9286028829857</v>
      </c>
      <c r="S107" s="79">
        <v>85.118066546549201</v>
      </c>
      <c r="T107" s="79">
        <v>10.165016228546399</v>
      </c>
      <c r="U107" s="79">
        <v>36.196447146590799</v>
      </c>
      <c r="V107" s="79">
        <v>8.4032842186066503</v>
      </c>
      <c r="W107" s="79">
        <v>1.2049752869996999</v>
      </c>
      <c r="X107" s="79">
        <v>4.1539489565751202</v>
      </c>
      <c r="Y107" s="79">
        <v>0.451450175361779</v>
      </c>
      <c r="Z107" s="79">
        <v>1.7868074308735</v>
      </c>
      <c r="AA107" s="79">
        <v>8.5867798461557996</v>
      </c>
      <c r="AB107" s="79">
        <v>0.36177499884437497</v>
      </c>
      <c r="AC107" s="79">
        <v>0.93280566657504105</v>
      </c>
      <c r="AD107" s="79">
        <v>0.71861544339594796</v>
      </c>
      <c r="AE107" s="79">
        <v>0.102775838692062</v>
      </c>
    </row>
    <row r="108" spans="1:31" x14ac:dyDescent="0.35">
      <c r="A108" t="s">
        <v>192</v>
      </c>
      <c r="B108" s="79">
        <v>725.24475706009105</v>
      </c>
      <c r="C108" s="79">
        <v>10382.4685042985</v>
      </c>
      <c r="D108" s="79">
        <v>150000</v>
      </c>
      <c r="E108" s="79">
        <v>691730.46626335406</v>
      </c>
      <c r="F108" s="79">
        <v>80.787290440579795</v>
      </c>
      <c r="G108" s="79">
        <v>33384.648604398397</v>
      </c>
      <c r="H108" s="79">
        <v>1060.1821706503399</v>
      </c>
      <c r="I108" s="79">
        <v>107.75876267990699</v>
      </c>
      <c r="J108" s="79">
        <v>42.617773644489702</v>
      </c>
      <c r="K108" s="79">
        <v>76428.365935400201</v>
      </c>
      <c r="L108" s="79">
        <v>135.74036999751701</v>
      </c>
      <c r="M108" s="79">
        <v>32.422436546291699</v>
      </c>
      <c r="N108" s="79">
        <v>42.070271695324799</v>
      </c>
      <c r="O108" s="79">
        <v>31.7754656966945</v>
      </c>
      <c r="P108" s="79">
        <v>48.478657148157602</v>
      </c>
      <c r="Q108" s="79" t="s">
        <v>233</v>
      </c>
      <c r="R108" s="79">
        <v>8.0872589098893499</v>
      </c>
      <c r="S108" s="79">
        <v>17.444846082751301</v>
      </c>
      <c r="T108" s="79">
        <v>2.1079916654521198</v>
      </c>
      <c r="U108" s="79">
        <v>7.9979223585104604</v>
      </c>
      <c r="V108" s="79">
        <v>1.98974931611466</v>
      </c>
      <c r="W108" s="79">
        <v>0.375225112123168</v>
      </c>
      <c r="X108" s="79">
        <v>1.6794516009529401</v>
      </c>
      <c r="Y108" s="79">
        <v>0.21517638698775701</v>
      </c>
      <c r="Z108" s="79">
        <v>1.5094479454677201</v>
      </c>
      <c r="AA108" s="79">
        <v>7.1327357426841296</v>
      </c>
      <c r="AB108" s="79">
        <v>0.29205495799723602</v>
      </c>
      <c r="AC108" s="79">
        <v>0.82922766019762595</v>
      </c>
      <c r="AD108" s="79">
        <v>0.74408392778893595</v>
      </c>
      <c r="AE108" s="79">
        <v>0.12598877492244401</v>
      </c>
    </row>
    <row r="109" spans="1:31" x14ac:dyDescent="0.35">
      <c r="A109" t="s">
        <v>192</v>
      </c>
      <c r="B109" s="79">
        <v>1075.2878456328101</v>
      </c>
      <c r="C109" s="79">
        <v>16136.586864549099</v>
      </c>
      <c r="D109" s="79">
        <v>150000</v>
      </c>
      <c r="E109" s="79">
        <v>577391.32073222497</v>
      </c>
      <c r="F109" s="79">
        <v>228.38422051417899</v>
      </c>
      <c r="G109" s="79">
        <v>36345.805645494504</v>
      </c>
      <c r="H109" s="79">
        <v>1100.27912146122</v>
      </c>
      <c r="I109" s="79">
        <v>116.066205634432</v>
      </c>
      <c r="J109" s="79">
        <v>65.977488357819794</v>
      </c>
      <c r="K109" s="79">
        <v>116630.262926033</v>
      </c>
      <c r="L109" s="79">
        <v>161.85959511574401</v>
      </c>
      <c r="M109" s="79">
        <v>89.619955344716701</v>
      </c>
      <c r="N109" s="79">
        <v>100.568569053441</v>
      </c>
      <c r="O109" s="79">
        <v>86.397452946260501</v>
      </c>
      <c r="P109" s="79">
        <v>24.868651953606399</v>
      </c>
      <c r="Q109" s="79">
        <v>0.44683749450836902</v>
      </c>
      <c r="R109" s="79">
        <v>33.129788546207003</v>
      </c>
      <c r="S109" s="79">
        <v>51.941988836060403</v>
      </c>
      <c r="T109" s="79">
        <v>7.95511087804356</v>
      </c>
      <c r="U109" s="79">
        <v>30.959234668426699</v>
      </c>
      <c r="V109" s="79">
        <v>6.9099604254563003</v>
      </c>
      <c r="W109" s="79">
        <v>1.3122184731336901</v>
      </c>
      <c r="X109" s="79">
        <v>3.4670303656763899</v>
      </c>
      <c r="Y109" s="79">
        <v>0.368864041213051</v>
      </c>
      <c r="Z109" s="79">
        <v>1.99355390215356</v>
      </c>
      <c r="AA109" s="79">
        <v>7.9807374394043897</v>
      </c>
      <c r="AB109" s="79">
        <v>0.28356856178687001</v>
      </c>
      <c r="AC109" s="79">
        <v>0.81657259733139698</v>
      </c>
      <c r="AD109" s="79">
        <v>0.59533413262879498</v>
      </c>
      <c r="AE109" s="79">
        <v>0.100943415828025</v>
      </c>
    </row>
    <row r="110" spans="1:31" x14ac:dyDescent="0.35">
      <c r="A110" t="s">
        <v>192</v>
      </c>
      <c r="B110" s="79">
        <v>1446.5515984302699</v>
      </c>
      <c r="C110" s="79">
        <v>14260.8636959874</v>
      </c>
      <c r="D110" s="79">
        <v>150000</v>
      </c>
      <c r="E110" s="79">
        <v>780555.95079932304</v>
      </c>
      <c r="F110" s="79">
        <v>134.102600201553</v>
      </c>
      <c r="G110" s="79">
        <v>53321.620654164602</v>
      </c>
      <c r="H110" s="79">
        <v>2269.64490581982</v>
      </c>
      <c r="I110" s="79">
        <v>143.30030878885299</v>
      </c>
      <c r="J110" s="79">
        <v>98.764008648851203</v>
      </c>
      <c r="K110" s="79">
        <v>106050.782234869</v>
      </c>
      <c r="L110" s="79">
        <v>322.326251927079</v>
      </c>
      <c r="M110" s="79">
        <v>68.192997468036097</v>
      </c>
      <c r="N110" s="79">
        <v>91.976713174701203</v>
      </c>
      <c r="O110" s="79">
        <v>68.951929060419204</v>
      </c>
      <c r="P110" s="79">
        <v>49.3026183817366</v>
      </c>
      <c r="Q110" s="79" t="s">
        <v>235</v>
      </c>
      <c r="R110" s="79">
        <v>11.6912246218933</v>
      </c>
      <c r="S110" s="79">
        <v>24.1502004391326</v>
      </c>
      <c r="T110" s="79">
        <v>2.8666025295595898</v>
      </c>
      <c r="U110" s="79">
        <v>11.5698319707426</v>
      </c>
      <c r="V110" s="79">
        <v>2.4386236013014999</v>
      </c>
      <c r="W110" s="79">
        <v>0.47602125709991999</v>
      </c>
      <c r="X110" s="79">
        <v>1.9628787532774501</v>
      </c>
      <c r="Y110" s="79">
        <v>0.24410785909636601</v>
      </c>
      <c r="Z110" s="79">
        <v>1.8095466916498999</v>
      </c>
      <c r="AA110" s="79">
        <v>9.1167390243321194</v>
      </c>
      <c r="AB110" s="79">
        <v>0.39727915583535001</v>
      </c>
      <c r="AC110" s="79">
        <v>1.2617833830032501</v>
      </c>
      <c r="AD110" s="79">
        <v>0.98372208654187399</v>
      </c>
      <c r="AE110" s="79">
        <v>0.13943725626898901</v>
      </c>
    </row>
    <row r="111" spans="1:31" x14ac:dyDescent="0.35">
      <c r="A111" t="s">
        <v>192</v>
      </c>
      <c r="B111" s="79">
        <v>1208.1574362373201</v>
      </c>
      <c r="C111" s="79">
        <v>10198.732868691701</v>
      </c>
      <c r="D111" s="79">
        <v>150000</v>
      </c>
      <c r="E111" s="79">
        <v>558381.14895951201</v>
      </c>
      <c r="F111" s="79">
        <v>171.11544779293999</v>
      </c>
      <c r="G111" s="79">
        <v>46369.459208436798</v>
      </c>
      <c r="H111" s="79">
        <v>1413.18244481852</v>
      </c>
      <c r="I111" s="79">
        <v>102.16181716977501</v>
      </c>
      <c r="J111" s="79">
        <v>41.565553370550802</v>
      </c>
      <c r="K111" s="79">
        <v>76025.136986069396</v>
      </c>
      <c r="L111" s="79">
        <v>158.40782450128401</v>
      </c>
      <c r="M111" s="79">
        <v>56.751590392041301</v>
      </c>
      <c r="N111" s="79">
        <v>68.598019161135696</v>
      </c>
      <c r="O111" s="79">
        <v>55.933829573132101</v>
      </c>
      <c r="P111" s="79">
        <v>35.175744864796997</v>
      </c>
      <c r="Q111" s="79">
        <v>0.66453874792300105</v>
      </c>
      <c r="R111" s="79">
        <v>5.7361894214694296</v>
      </c>
      <c r="S111" s="79">
        <v>13.1252023202687</v>
      </c>
      <c r="T111" s="79">
        <v>1.5012329054178899</v>
      </c>
      <c r="U111" s="79">
        <v>5.7802386412200999</v>
      </c>
      <c r="V111" s="79">
        <v>1.4356495784268</v>
      </c>
      <c r="W111" s="79">
        <v>0.57292863555888196</v>
      </c>
      <c r="X111" s="79">
        <v>1.4140549624818199</v>
      </c>
      <c r="Y111" s="79">
        <v>0.184725373187859</v>
      </c>
      <c r="Z111" s="79">
        <v>1.2940115520026501</v>
      </c>
      <c r="AA111" s="79">
        <v>6.3424713753561797</v>
      </c>
      <c r="AB111" s="79">
        <v>0.246392897469248</v>
      </c>
      <c r="AC111" s="79">
        <v>0.793479735910955</v>
      </c>
      <c r="AD111" s="79">
        <v>0.65106746192259202</v>
      </c>
      <c r="AE111" s="79">
        <v>0.11398579792479099</v>
      </c>
    </row>
    <row r="112" spans="1:31" x14ac:dyDescent="0.35">
      <c r="A112" t="s">
        <v>192</v>
      </c>
      <c r="B112" s="79">
        <v>1528.87781995611</v>
      </c>
      <c r="C112" s="79">
        <v>13147.1969535718</v>
      </c>
      <c r="D112" s="79">
        <v>150000</v>
      </c>
      <c r="E112" s="79">
        <v>480299.748280878</v>
      </c>
      <c r="F112" s="79">
        <v>75.355553601152494</v>
      </c>
      <c r="G112" s="79">
        <v>52959.486136994303</v>
      </c>
      <c r="H112" s="79">
        <v>9183.4543968080707</v>
      </c>
      <c r="I112" s="79">
        <v>128.254172633606</v>
      </c>
      <c r="J112" s="79">
        <v>65.659494406456304</v>
      </c>
      <c r="K112" s="79">
        <v>90841.997240990197</v>
      </c>
      <c r="L112" s="79">
        <v>219.190931493573</v>
      </c>
      <c r="M112" s="79">
        <v>117.910641713237</v>
      </c>
      <c r="N112" s="79">
        <v>136.08506798715999</v>
      </c>
      <c r="O112" s="79">
        <v>118.756017335162</v>
      </c>
      <c r="P112" s="79">
        <v>21.733143042299901</v>
      </c>
      <c r="Q112" s="79">
        <v>0.19143439273493201</v>
      </c>
      <c r="R112" s="79">
        <v>4.60326507814528</v>
      </c>
      <c r="S112" s="79">
        <v>11.4059768203525</v>
      </c>
      <c r="T112" s="79">
        <v>1.1260692873951299</v>
      </c>
      <c r="U112" s="79">
        <v>4.4261474835294798</v>
      </c>
      <c r="V112" s="79">
        <v>0.95360350683027095</v>
      </c>
      <c r="W112" s="79">
        <v>0.466405979172136</v>
      </c>
      <c r="X112" s="79">
        <v>0.80845071899328003</v>
      </c>
      <c r="Y112" s="79">
        <v>0.115672093065571</v>
      </c>
      <c r="Z112" s="79">
        <v>0.78296009889478402</v>
      </c>
      <c r="AA112" s="79">
        <v>3.5497935149684401</v>
      </c>
      <c r="AB112" s="79">
        <v>0.16379418491261999</v>
      </c>
      <c r="AC112" s="79">
        <v>0.488872082107769</v>
      </c>
      <c r="AD112" s="79">
        <v>0.38114319271684399</v>
      </c>
      <c r="AE112" s="79">
        <v>5.7121895902128003E-2</v>
      </c>
    </row>
    <row r="113" spans="1:31" x14ac:dyDescent="0.35">
      <c r="A113" t="s">
        <v>192</v>
      </c>
      <c r="B113" s="79">
        <v>1235.61743247814</v>
      </c>
      <c r="C113" s="79">
        <v>31084.330169717199</v>
      </c>
      <c r="D113" s="79">
        <v>150000</v>
      </c>
      <c r="E113" s="79">
        <v>524502.44490879995</v>
      </c>
      <c r="F113" s="79">
        <v>125.137643301861</v>
      </c>
      <c r="G113" s="79">
        <v>54873.5033659525</v>
      </c>
      <c r="H113" s="79">
        <v>8098.7895127387601</v>
      </c>
      <c r="I113" s="79">
        <v>211.47632228661001</v>
      </c>
      <c r="J113" s="79">
        <v>515.52213763043005</v>
      </c>
      <c r="K113" s="79">
        <v>184246.83259914501</v>
      </c>
      <c r="L113" s="79">
        <v>687.46141043039904</v>
      </c>
      <c r="M113" s="79">
        <v>39.759550003402701</v>
      </c>
      <c r="N113" s="79">
        <v>87.516079360107199</v>
      </c>
      <c r="O113" s="79">
        <v>39.080617743377502</v>
      </c>
      <c r="P113" s="79">
        <v>53.199129929256998</v>
      </c>
      <c r="Q113" s="79" t="s">
        <v>232</v>
      </c>
      <c r="R113" s="79">
        <v>15.160422951600699</v>
      </c>
      <c r="S113" s="79">
        <v>53.580575376101997</v>
      </c>
      <c r="T113" s="79">
        <v>6.86814357070363</v>
      </c>
      <c r="U113" s="79">
        <v>31.583086953582999</v>
      </c>
      <c r="V113" s="79">
        <v>7.1883098003246504</v>
      </c>
      <c r="W113" s="79">
        <v>1.4426575117632401</v>
      </c>
      <c r="X113" s="79">
        <v>5.4141569129231</v>
      </c>
      <c r="Y113" s="79">
        <v>0.58291857315798901</v>
      </c>
      <c r="Z113" s="79">
        <v>2.7603178662821599</v>
      </c>
      <c r="AA113" s="79">
        <v>12.079457575318999</v>
      </c>
      <c r="AB113" s="79">
        <v>0.472198149210243</v>
      </c>
      <c r="AC113" s="79">
        <v>1.2471340792246</v>
      </c>
      <c r="AD113" s="79">
        <v>1.0607881343356</v>
      </c>
      <c r="AE113" s="79">
        <v>0.15925089600187201</v>
      </c>
    </row>
    <row r="114" spans="1:31" x14ac:dyDescent="0.35">
      <c r="A114" t="s">
        <v>192</v>
      </c>
      <c r="B114" s="79">
        <v>2004.17748856863</v>
      </c>
      <c r="C114" s="79">
        <v>13145.366846520001</v>
      </c>
      <c r="D114" s="79">
        <v>150000</v>
      </c>
      <c r="E114" s="79">
        <v>546891.10849322798</v>
      </c>
      <c r="F114" s="79">
        <v>94.157912749240495</v>
      </c>
      <c r="G114" s="79">
        <v>63524.758560428701</v>
      </c>
      <c r="H114" s="79">
        <v>558.05275304839404</v>
      </c>
      <c r="I114" s="79">
        <v>103.44111976273</v>
      </c>
      <c r="J114" s="79">
        <v>61.056589411704401</v>
      </c>
      <c r="K114" s="79">
        <v>93607.853846865502</v>
      </c>
      <c r="L114" s="79">
        <v>220.31198558337201</v>
      </c>
      <c r="M114" s="79">
        <v>92.293992549668204</v>
      </c>
      <c r="N114" s="79">
        <v>109.528435927967</v>
      </c>
      <c r="O114" s="79">
        <v>92.027606226489794</v>
      </c>
      <c r="P114" s="79">
        <v>12.498722018841599</v>
      </c>
      <c r="Q114" s="79">
        <v>0.20234901195920599</v>
      </c>
      <c r="R114" s="79">
        <v>9.7136002162061192</v>
      </c>
      <c r="S114" s="79">
        <v>19.6322675569001</v>
      </c>
      <c r="T114" s="79">
        <v>2.2041831673668599</v>
      </c>
      <c r="U114" s="79">
        <v>7.1845534332468599</v>
      </c>
      <c r="V114" s="79">
        <v>1.39509102520915</v>
      </c>
      <c r="W114" s="79">
        <v>0.35439022976572598</v>
      </c>
      <c r="X114" s="79">
        <v>0.89875141870849995</v>
      </c>
      <c r="Y114" s="79">
        <v>9.9588683383311005E-2</v>
      </c>
      <c r="Z114" s="79">
        <v>0.50718188632741601</v>
      </c>
      <c r="AA114" s="79">
        <v>2.09993515079797</v>
      </c>
      <c r="AB114" s="79">
        <v>8.2745530424941996E-2</v>
      </c>
      <c r="AC114" s="79">
        <v>0.25782893564187698</v>
      </c>
      <c r="AD114" s="79">
        <v>0.290013682813059</v>
      </c>
      <c r="AE114" s="79">
        <v>3.6295095994359997E-2</v>
      </c>
    </row>
    <row r="115" spans="1:31" x14ac:dyDescent="0.35">
      <c r="A115" t="s">
        <v>192</v>
      </c>
      <c r="B115" s="79">
        <v>976.82392381362695</v>
      </c>
      <c r="C115" s="79">
        <v>13858.994948129201</v>
      </c>
      <c r="D115" s="79">
        <v>150000</v>
      </c>
      <c r="E115" s="79">
        <v>582471.50513599103</v>
      </c>
      <c r="F115" s="79">
        <v>109.527244670724</v>
      </c>
      <c r="G115" s="79">
        <v>40266.219518818703</v>
      </c>
      <c r="H115" s="79">
        <v>13380.033197684201</v>
      </c>
      <c r="I115" s="79">
        <v>125.78909011195501</v>
      </c>
      <c r="J115" s="79">
        <v>66.339271399804701</v>
      </c>
      <c r="K115" s="79">
        <v>96670.896357116697</v>
      </c>
      <c r="L115" s="79">
        <v>178.43460254076101</v>
      </c>
      <c r="M115" s="79">
        <v>43.310823492702198</v>
      </c>
      <c r="N115" s="79">
        <v>55.710031396844101</v>
      </c>
      <c r="O115" s="79">
        <v>43.445675112067597</v>
      </c>
      <c r="P115" s="79">
        <v>214.933141865712</v>
      </c>
      <c r="Q115" s="79">
        <v>0.69408415199273599</v>
      </c>
      <c r="R115" s="79">
        <v>8.9258277850822001</v>
      </c>
      <c r="S115" s="79">
        <v>24.238002460406399</v>
      </c>
      <c r="T115" s="79">
        <v>2.895670921722</v>
      </c>
      <c r="U115" s="79">
        <v>11.1308057975083</v>
      </c>
      <c r="V115" s="79">
        <v>2.65922649800327</v>
      </c>
      <c r="W115" s="79">
        <v>0.52801075888404603</v>
      </c>
      <c r="X115" s="79">
        <v>2.4603280205406</v>
      </c>
      <c r="Y115" s="79">
        <v>0.40493350309931803</v>
      </c>
      <c r="Z115" s="79">
        <v>2.5991218050490201</v>
      </c>
      <c r="AA115" s="79">
        <v>11.0072002847983</v>
      </c>
      <c r="AB115" s="79">
        <v>0.52207086422481197</v>
      </c>
      <c r="AC115" s="79">
        <v>1.54578651010546</v>
      </c>
      <c r="AD115" s="79">
        <v>1.53092677032453</v>
      </c>
      <c r="AE115" s="79">
        <v>0.206956181288182</v>
      </c>
    </row>
    <row r="116" spans="1:31" x14ac:dyDescent="0.35">
      <c r="A116" t="s">
        <v>192</v>
      </c>
      <c r="B116" s="79">
        <v>1300.8343206493</v>
      </c>
      <c r="C116" s="79">
        <v>15602.4831806163</v>
      </c>
      <c r="D116" s="79">
        <v>150000</v>
      </c>
      <c r="E116" s="79">
        <v>520812.09893796302</v>
      </c>
      <c r="F116" s="79">
        <v>60.8171198155732</v>
      </c>
      <c r="G116" s="79">
        <v>44731.184595193903</v>
      </c>
      <c r="H116" s="79">
        <v>1160.46222168136</v>
      </c>
      <c r="I116" s="79">
        <v>127.821430651231</v>
      </c>
      <c r="J116" s="79">
        <v>80.315046884549204</v>
      </c>
      <c r="K116" s="79">
        <v>99370.040827162506</v>
      </c>
      <c r="L116" s="79">
        <v>290.96198638428098</v>
      </c>
      <c r="M116" s="79">
        <v>33.898010079566902</v>
      </c>
      <c r="N116" s="79">
        <v>55.628211895432003</v>
      </c>
      <c r="O116" s="79">
        <v>33.876913103427903</v>
      </c>
      <c r="P116" s="79">
        <v>32.096725785708401</v>
      </c>
      <c r="Q116" s="79">
        <v>0.19394536652446401</v>
      </c>
      <c r="R116" s="79">
        <v>5.1199891758759497</v>
      </c>
      <c r="S116" s="79">
        <v>13.351127012636001</v>
      </c>
      <c r="T116" s="79">
        <v>1.5086418924215601</v>
      </c>
      <c r="U116" s="79">
        <v>5.9647354353258102</v>
      </c>
      <c r="V116" s="79">
        <v>1.2577782160686399</v>
      </c>
      <c r="W116" s="79">
        <v>0.38120998415299401</v>
      </c>
      <c r="X116" s="79">
        <v>1.1690313834961701</v>
      </c>
      <c r="Y116" s="79">
        <v>0.17209165166573101</v>
      </c>
      <c r="Z116" s="79">
        <v>1.09362785657916</v>
      </c>
      <c r="AA116" s="79">
        <v>6.0887783968340301</v>
      </c>
      <c r="AB116" s="79">
        <v>0.25662787777735202</v>
      </c>
      <c r="AC116" s="79">
        <v>0.66884198298481201</v>
      </c>
      <c r="AD116" s="79">
        <v>0.733376650025229</v>
      </c>
      <c r="AE116" s="79">
        <v>9.6538641745810005E-2</v>
      </c>
    </row>
    <row r="117" spans="1:31" x14ac:dyDescent="0.35">
      <c r="A117" t="s">
        <v>192</v>
      </c>
      <c r="B117" s="79">
        <v>694.08859976228598</v>
      </c>
      <c r="C117" s="79">
        <v>12678.544703066</v>
      </c>
      <c r="D117" s="79">
        <v>150000</v>
      </c>
      <c r="E117" s="79">
        <v>375186.30877622601</v>
      </c>
      <c r="F117" s="79">
        <v>76.358946249408305</v>
      </c>
      <c r="G117" s="79">
        <v>42066.1041259173</v>
      </c>
      <c r="H117" s="79">
        <v>4108.8395707127402</v>
      </c>
      <c r="I117" s="79">
        <v>111.710599926672</v>
      </c>
      <c r="J117" s="79">
        <v>149.95495405184101</v>
      </c>
      <c r="K117" s="79">
        <v>78399.415390981507</v>
      </c>
      <c r="L117" s="79">
        <v>315.80642049915298</v>
      </c>
      <c r="M117" s="79">
        <v>21.328592221361198</v>
      </c>
      <c r="N117" s="79">
        <v>43.354655723538897</v>
      </c>
      <c r="O117" s="79">
        <v>21.187252787804599</v>
      </c>
      <c r="P117" s="79">
        <v>34.032271150686199</v>
      </c>
      <c r="Q117" s="79">
        <v>0.36282128787930401</v>
      </c>
      <c r="R117" s="79">
        <v>8.0790529918626195</v>
      </c>
      <c r="S117" s="79">
        <v>25.552810280809599</v>
      </c>
      <c r="T117" s="79">
        <v>3.0705847821021401</v>
      </c>
      <c r="U117" s="79">
        <v>12.906034826883699</v>
      </c>
      <c r="V117" s="79">
        <v>2.6908975426349802</v>
      </c>
      <c r="W117" s="79">
        <v>0.62447671673287397</v>
      </c>
      <c r="X117" s="79">
        <v>2.8025468851773199</v>
      </c>
      <c r="Y117" s="79">
        <v>0.325370591978771</v>
      </c>
      <c r="Z117" s="79">
        <v>1.74106304089452</v>
      </c>
      <c r="AA117" s="79">
        <v>6.9429092654936504</v>
      </c>
      <c r="AB117" s="79">
        <v>0.28367509490509801</v>
      </c>
      <c r="AC117" s="79">
        <v>0.87336203965633996</v>
      </c>
      <c r="AD117" s="79">
        <v>0.87407321437281604</v>
      </c>
      <c r="AE117" s="79">
        <v>0.111318063837496</v>
      </c>
    </row>
    <row r="118" spans="1:31" x14ac:dyDescent="0.35">
      <c r="A118" t="s">
        <v>193</v>
      </c>
      <c r="B118" s="79">
        <v>9705.2916372909003</v>
      </c>
      <c r="C118" s="79">
        <v>11004.3358661933</v>
      </c>
      <c r="D118" s="79">
        <v>100000</v>
      </c>
      <c r="E118" s="79">
        <v>720526.60782527202</v>
      </c>
      <c r="F118" s="79">
        <v>3575.2646531384698</v>
      </c>
      <c r="G118" s="79">
        <v>47264.837581287</v>
      </c>
      <c r="H118" s="79">
        <v>3813.0521341935701</v>
      </c>
      <c r="I118" s="79">
        <v>1254.4885994648</v>
      </c>
      <c r="J118" s="79">
        <v>130.365259751129</v>
      </c>
      <c r="K118" s="79">
        <v>77919.359705780604</v>
      </c>
      <c r="L118" s="79">
        <v>230.941575747385</v>
      </c>
      <c r="M118" s="79">
        <v>174.71346352132201</v>
      </c>
      <c r="N118" s="79">
        <v>188.96754892114399</v>
      </c>
      <c r="O118" s="79">
        <v>172.65070582161701</v>
      </c>
      <c r="P118" s="79">
        <v>133.28227316564201</v>
      </c>
      <c r="Q118" s="79">
        <v>248.337924758919</v>
      </c>
      <c r="R118" s="79">
        <v>77.162961285102597</v>
      </c>
      <c r="S118" s="79">
        <v>112.76628436436501</v>
      </c>
      <c r="T118" s="79">
        <v>16.9925311320746</v>
      </c>
      <c r="U118" s="79">
        <v>62.815180230755203</v>
      </c>
      <c r="V118" s="79">
        <v>10.280610530911</v>
      </c>
      <c r="W118" s="79">
        <v>2.19268401927904</v>
      </c>
      <c r="X118" s="79">
        <v>9.2854520003065097</v>
      </c>
      <c r="Y118" s="79">
        <v>1.41992497540812</v>
      </c>
      <c r="Z118" s="79">
        <v>9.4111674091434594</v>
      </c>
      <c r="AA118" s="79">
        <v>69.778119422068102</v>
      </c>
      <c r="AB118" s="79">
        <v>2.15519641613928</v>
      </c>
      <c r="AC118" s="79">
        <v>7.1545277524711199</v>
      </c>
      <c r="AD118" s="79">
        <v>7.5004273131157904</v>
      </c>
      <c r="AE118" s="79">
        <v>1.15857286879424</v>
      </c>
    </row>
    <row r="119" spans="1:31" x14ac:dyDescent="0.35">
      <c r="A119" t="s">
        <v>193</v>
      </c>
      <c r="B119" s="79">
        <v>12772.226663326201</v>
      </c>
      <c r="C119" s="79">
        <v>12162.095974440401</v>
      </c>
      <c r="D119" s="79">
        <v>100000</v>
      </c>
      <c r="E119" s="79">
        <v>603843.46505307802</v>
      </c>
      <c r="F119" s="79">
        <v>3288.0319352239999</v>
      </c>
      <c r="G119" s="79">
        <v>43057.072697373696</v>
      </c>
      <c r="H119" s="79">
        <v>4110.2282892428602</v>
      </c>
      <c r="I119" s="79">
        <v>1220.8189491496501</v>
      </c>
      <c r="J119" s="79">
        <v>223.36353590293999</v>
      </c>
      <c r="K119" s="79">
        <v>123962.383701099</v>
      </c>
      <c r="L119" s="79">
        <v>221.21567939423599</v>
      </c>
      <c r="M119" s="79">
        <v>152.10628736365999</v>
      </c>
      <c r="N119" s="79">
        <v>166.108398675187</v>
      </c>
      <c r="O119" s="79">
        <v>150.693500651379</v>
      </c>
      <c r="P119" s="79">
        <v>3502.9046681250702</v>
      </c>
      <c r="Q119" s="79">
        <v>268.81180104661399</v>
      </c>
      <c r="R119" s="79">
        <v>47.224415225435301</v>
      </c>
      <c r="S119" s="79">
        <v>76.669651526437207</v>
      </c>
      <c r="T119" s="79">
        <v>12.1761359201953</v>
      </c>
      <c r="U119" s="79">
        <v>50.554120420067598</v>
      </c>
      <c r="V119" s="79">
        <v>11.349492696179601</v>
      </c>
      <c r="W119" s="79">
        <v>2.5098051587893599</v>
      </c>
      <c r="X119" s="79">
        <v>12.9010849006065</v>
      </c>
      <c r="Y119" s="79">
        <v>2.35353874714884</v>
      </c>
      <c r="Z119" s="79">
        <v>16.989699767746998</v>
      </c>
      <c r="AA119" s="79">
        <v>133.41713449983899</v>
      </c>
      <c r="AB119" s="79">
        <v>4.0566773665562801</v>
      </c>
      <c r="AC119" s="79">
        <v>14.102351736820699</v>
      </c>
      <c r="AD119" s="79">
        <v>15.803261296817</v>
      </c>
      <c r="AE119" s="79">
        <v>2.4194242134058799</v>
      </c>
    </row>
    <row r="120" spans="1:31" x14ac:dyDescent="0.35">
      <c r="A120" t="s">
        <v>193</v>
      </c>
      <c r="B120" s="79">
        <v>11119.953376237399</v>
      </c>
      <c r="C120" s="79">
        <v>10773.491105581799</v>
      </c>
      <c r="D120" s="79">
        <v>100000</v>
      </c>
      <c r="E120" s="79">
        <v>627789.900178137</v>
      </c>
      <c r="F120" s="79">
        <v>5755.3193072686199</v>
      </c>
      <c r="G120" s="79">
        <v>46579.314460215501</v>
      </c>
      <c r="H120" s="79">
        <v>4489.8375341033598</v>
      </c>
      <c r="I120" s="79">
        <v>1253.26626949242</v>
      </c>
      <c r="J120" s="79">
        <v>144.31419527336001</v>
      </c>
      <c r="K120" s="79">
        <v>115965.998276144</v>
      </c>
      <c r="L120" s="79">
        <v>235.04590800814299</v>
      </c>
      <c r="M120" s="79">
        <v>148.45403047692</v>
      </c>
      <c r="N120" s="79">
        <v>160.95013489953001</v>
      </c>
      <c r="O120" s="79">
        <v>144.970062691377</v>
      </c>
      <c r="P120" s="79">
        <v>160.995521959803</v>
      </c>
      <c r="Q120" s="79">
        <v>288.92295570874302</v>
      </c>
      <c r="R120" s="79">
        <v>50.857203023043098</v>
      </c>
      <c r="S120" s="79">
        <v>82.406903150790697</v>
      </c>
      <c r="T120" s="79">
        <v>13.537339872790801</v>
      </c>
      <c r="U120" s="79">
        <v>59.1726503359166</v>
      </c>
      <c r="V120" s="79">
        <v>14.0688266780902</v>
      </c>
      <c r="W120" s="79">
        <v>2.7984875147794499</v>
      </c>
      <c r="X120" s="79">
        <v>15.092304914221501</v>
      </c>
      <c r="Y120" s="79">
        <v>2.37669441663179</v>
      </c>
      <c r="Z120" s="79">
        <v>15.3315516287477</v>
      </c>
      <c r="AA120" s="79">
        <v>107.962162958159</v>
      </c>
      <c r="AB120" s="79">
        <v>3.31259982562689</v>
      </c>
      <c r="AC120" s="79">
        <v>10.370963984921101</v>
      </c>
      <c r="AD120" s="79">
        <v>9.9034406150228396</v>
      </c>
      <c r="AE120" s="79">
        <v>1.6505769916328299</v>
      </c>
    </row>
    <row r="121" spans="1:31" x14ac:dyDescent="0.35">
      <c r="A121" t="s">
        <v>193</v>
      </c>
      <c r="B121" s="79">
        <v>12413.3069809554</v>
      </c>
      <c r="C121" s="79">
        <v>11335.0572382847</v>
      </c>
      <c r="D121" s="79">
        <v>100000</v>
      </c>
      <c r="E121" s="79">
        <v>632788.20396891003</v>
      </c>
      <c r="F121" s="79">
        <v>4310.3873672329</v>
      </c>
      <c r="G121" s="79">
        <v>47124.456743035102</v>
      </c>
      <c r="H121" s="79">
        <v>4031.77403738885</v>
      </c>
      <c r="I121" s="79">
        <v>1192.4182978364299</v>
      </c>
      <c r="J121" s="79">
        <v>186.71884337740099</v>
      </c>
      <c r="K121" s="79">
        <v>111984.30518962401</v>
      </c>
      <c r="L121" s="79">
        <v>265.59177762837498</v>
      </c>
      <c r="M121" s="79">
        <v>161.55844067262299</v>
      </c>
      <c r="N121" s="79">
        <v>177.22030030898401</v>
      </c>
      <c r="O121" s="79">
        <v>158.68377797243801</v>
      </c>
      <c r="P121" s="79">
        <v>130.261428838396</v>
      </c>
      <c r="Q121" s="79">
        <v>272.17089365218101</v>
      </c>
      <c r="R121" s="79">
        <v>61.486345046498698</v>
      </c>
      <c r="S121" s="79">
        <v>108.335089981862</v>
      </c>
      <c r="T121" s="79">
        <v>18.3513684742606</v>
      </c>
      <c r="U121" s="79">
        <v>75.488007394906404</v>
      </c>
      <c r="V121" s="79">
        <v>17.294675512567</v>
      </c>
      <c r="W121" s="79">
        <v>3.16206297037176</v>
      </c>
      <c r="X121" s="79">
        <v>16.026107493708398</v>
      </c>
      <c r="Y121" s="79">
        <v>2.3566680102625002</v>
      </c>
      <c r="Z121" s="79">
        <v>13.9372583967574</v>
      </c>
      <c r="AA121" s="79">
        <v>95.645807624954699</v>
      </c>
      <c r="AB121" s="79">
        <v>3.1390441739313402</v>
      </c>
      <c r="AC121" s="79">
        <v>9.1467258360092192</v>
      </c>
      <c r="AD121" s="79">
        <v>8.5680613651080595</v>
      </c>
      <c r="AE121" s="79">
        <v>1.1845312409094999</v>
      </c>
    </row>
    <row r="122" spans="1:31" x14ac:dyDescent="0.35">
      <c r="A122" t="s">
        <v>193</v>
      </c>
      <c r="B122" s="79">
        <v>10936.368100424001</v>
      </c>
      <c r="C122" s="79">
        <v>10650.9026323075</v>
      </c>
      <c r="D122" s="79">
        <v>100000</v>
      </c>
      <c r="E122" s="79">
        <v>680437.12514828995</v>
      </c>
      <c r="F122" s="79">
        <v>6623.7007107935397</v>
      </c>
      <c r="G122" s="79">
        <v>47438.822142430501</v>
      </c>
      <c r="H122" s="79">
        <v>7177.4591962950099</v>
      </c>
      <c r="I122" s="79">
        <v>1234.6647638387001</v>
      </c>
      <c r="J122" s="79">
        <v>166.99044823922199</v>
      </c>
      <c r="K122" s="79">
        <v>132606.99099671599</v>
      </c>
      <c r="L122" s="79">
        <v>232.043366632773</v>
      </c>
      <c r="M122" s="79">
        <v>302.495986441958</v>
      </c>
      <c r="N122" s="79">
        <v>312.34269097833902</v>
      </c>
      <c r="O122" s="79">
        <v>296.864362829909</v>
      </c>
      <c r="P122" s="79">
        <v>169.23158504690701</v>
      </c>
      <c r="Q122" s="79">
        <v>312.39270418887997</v>
      </c>
      <c r="R122" s="79">
        <v>161.01161679299099</v>
      </c>
      <c r="S122" s="79">
        <v>243.78666253362101</v>
      </c>
      <c r="T122" s="79">
        <v>35.527524807142598</v>
      </c>
      <c r="U122" s="79">
        <v>132.40605514813501</v>
      </c>
      <c r="V122" s="79">
        <v>23.691856300937499</v>
      </c>
      <c r="W122" s="79">
        <v>4.5354732602991703</v>
      </c>
      <c r="X122" s="79">
        <v>21.557722528348599</v>
      </c>
      <c r="Y122" s="79">
        <v>3.0972619674063302</v>
      </c>
      <c r="Z122" s="79">
        <v>18.006027122525399</v>
      </c>
      <c r="AA122" s="79">
        <v>121.404707995588</v>
      </c>
      <c r="AB122" s="79">
        <v>4.0714228720038701</v>
      </c>
      <c r="AC122" s="79">
        <v>11.6741472379434</v>
      </c>
      <c r="AD122" s="79">
        <v>10.926417626804801</v>
      </c>
      <c r="AE122" s="79">
        <v>1.66201722995501</v>
      </c>
    </row>
    <row r="123" spans="1:31" x14ac:dyDescent="0.35">
      <c r="A123" t="s">
        <v>193</v>
      </c>
      <c r="B123" s="79">
        <v>11210.376194443101</v>
      </c>
      <c r="C123" s="79">
        <v>11949.8667387227</v>
      </c>
      <c r="D123" s="79">
        <v>100000</v>
      </c>
      <c r="E123" s="79">
        <v>652835.08381899202</v>
      </c>
      <c r="F123" s="79">
        <v>4069.6038201906699</v>
      </c>
      <c r="G123" s="79">
        <v>44807.864015342799</v>
      </c>
      <c r="H123" s="79">
        <v>4442.1207229677902</v>
      </c>
      <c r="I123" s="79">
        <v>1257.7892287478801</v>
      </c>
      <c r="J123" s="79">
        <v>161.222901841013</v>
      </c>
      <c r="K123" s="79">
        <v>87721.6519643887</v>
      </c>
      <c r="L123" s="79">
        <v>225.85417486690699</v>
      </c>
      <c r="M123" s="79">
        <v>133.032334550819</v>
      </c>
      <c r="N123" s="79">
        <v>149.28541653201199</v>
      </c>
      <c r="O123" s="79">
        <v>132.51325901117099</v>
      </c>
      <c r="P123" s="79">
        <v>222.669279715107</v>
      </c>
      <c r="Q123" s="79">
        <v>137.29049561565</v>
      </c>
      <c r="R123" s="79">
        <v>85.976978539384902</v>
      </c>
      <c r="S123" s="79">
        <v>140.73087764962401</v>
      </c>
      <c r="T123" s="79">
        <v>17.4964331500525</v>
      </c>
      <c r="U123" s="79">
        <v>64.208356049561303</v>
      </c>
      <c r="V123" s="79">
        <v>12.871865773888199</v>
      </c>
      <c r="W123" s="79">
        <v>2.4842879950891499</v>
      </c>
      <c r="X123" s="79">
        <v>11.4268405368367</v>
      </c>
      <c r="Y123" s="79">
        <v>1.76535311888283</v>
      </c>
      <c r="Z123" s="79">
        <v>11.2641274087787</v>
      </c>
      <c r="AA123" s="79">
        <v>86.287981973841099</v>
      </c>
      <c r="AB123" s="79">
        <v>2.7540090574802201</v>
      </c>
      <c r="AC123" s="79">
        <v>8.8374723424288799</v>
      </c>
      <c r="AD123" s="79">
        <v>8.7734866105327196</v>
      </c>
      <c r="AE123" s="79">
        <v>1.4483525372986701</v>
      </c>
    </row>
    <row r="124" spans="1:31" x14ac:dyDescent="0.35">
      <c r="A124" t="s">
        <v>193</v>
      </c>
      <c r="B124" s="79">
        <v>11966.531651696199</v>
      </c>
      <c r="C124" s="79">
        <v>11266.8542503225</v>
      </c>
      <c r="D124" s="79">
        <v>100000</v>
      </c>
      <c r="E124" s="79">
        <v>650709.72236843302</v>
      </c>
      <c r="F124" s="79">
        <v>5105.4000204885797</v>
      </c>
      <c r="G124" s="79">
        <v>46855.515524369497</v>
      </c>
      <c r="H124" s="79">
        <v>7096.7086042472902</v>
      </c>
      <c r="I124" s="79">
        <v>1288.93533105711</v>
      </c>
      <c r="J124" s="79">
        <v>151.25855971060801</v>
      </c>
      <c r="K124" s="79">
        <v>105550.809501155</v>
      </c>
      <c r="L124" s="79">
        <v>239.97163503502799</v>
      </c>
      <c r="M124" s="79">
        <v>130.04725626886199</v>
      </c>
      <c r="N124" s="79">
        <v>143.457311912893</v>
      </c>
      <c r="O124" s="79">
        <v>128.35886836162399</v>
      </c>
      <c r="P124" s="79">
        <v>288.64475632815902</v>
      </c>
      <c r="Q124" s="79">
        <v>116.92734269698499</v>
      </c>
      <c r="R124" s="79">
        <v>50.010473550784702</v>
      </c>
      <c r="S124" s="79">
        <v>86.419807327255</v>
      </c>
      <c r="T124" s="79">
        <v>13.759444310418299</v>
      </c>
      <c r="U124" s="79">
        <v>60.174700683864501</v>
      </c>
      <c r="V124" s="79">
        <v>15.6728115600256</v>
      </c>
      <c r="W124" s="79">
        <v>3.3113556395817301</v>
      </c>
      <c r="X124" s="79">
        <v>16.1412973126697</v>
      </c>
      <c r="Y124" s="79">
        <v>2.4449922380709301</v>
      </c>
      <c r="Z124" s="79">
        <v>16.908473724917801</v>
      </c>
      <c r="AA124" s="79">
        <v>117.42072405738</v>
      </c>
      <c r="AB124" s="79">
        <v>3.7018875489993199</v>
      </c>
      <c r="AC124" s="79">
        <v>11.822184565454201</v>
      </c>
      <c r="AD124" s="79">
        <v>12.7257639122532</v>
      </c>
      <c r="AE124" s="79">
        <v>1.85416101846382</v>
      </c>
    </row>
    <row r="125" spans="1:31" x14ac:dyDescent="0.35">
      <c r="A125" t="s">
        <v>193</v>
      </c>
      <c r="B125" s="79">
        <v>12900.3930842053</v>
      </c>
      <c r="C125" s="79">
        <v>10289.344248642899</v>
      </c>
      <c r="D125" s="79">
        <v>100000</v>
      </c>
      <c r="E125" s="79">
        <v>646555.79456798604</v>
      </c>
      <c r="F125" s="79">
        <v>3438.85874650709</v>
      </c>
      <c r="G125" s="79">
        <v>46558.617760222398</v>
      </c>
      <c r="H125" s="79">
        <v>5704.8664283039097</v>
      </c>
      <c r="I125" s="79">
        <v>1215.9337227154599</v>
      </c>
      <c r="J125" s="79">
        <v>145.789961537972</v>
      </c>
      <c r="K125" s="79">
        <v>59155.438597330402</v>
      </c>
      <c r="L125" s="79">
        <v>220.25204680190501</v>
      </c>
      <c r="M125" s="79">
        <v>120.003756647255</v>
      </c>
      <c r="N125" s="79">
        <v>134.00231435532501</v>
      </c>
      <c r="O125" s="79">
        <v>119.131786271661</v>
      </c>
      <c r="P125" s="79">
        <v>180.977692127381</v>
      </c>
      <c r="Q125" s="79">
        <v>141.55676086224801</v>
      </c>
      <c r="R125" s="79">
        <v>37.766288005567198</v>
      </c>
      <c r="S125" s="79">
        <v>58.629213799439199</v>
      </c>
      <c r="T125" s="79">
        <v>8.9829974570046005</v>
      </c>
      <c r="U125" s="79">
        <v>37.361746642511797</v>
      </c>
      <c r="V125" s="79">
        <v>8.5529770634095499</v>
      </c>
      <c r="W125" s="79">
        <v>1.93494796310878</v>
      </c>
      <c r="X125" s="79">
        <v>11.070276865979601</v>
      </c>
      <c r="Y125" s="79">
        <v>1.80893938647282</v>
      </c>
      <c r="Z125" s="79">
        <v>13.880201897992601</v>
      </c>
      <c r="AA125" s="79">
        <v>102.02361410767</v>
      </c>
      <c r="AB125" s="79">
        <v>3.23403508830022</v>
      </c>
      <c r="AC125" s="79">
        <v>10.7006116570351</v>
      </c>
      <c r="AD125" s="79">
        <v>10.862454881507</v>
      </c>
      <c r="AE125" s="79">
        <v>1.57328532445942</v>
      </c>
    </row>
    <row r="126" spans="1:31" x14ac:dyDescent="0.35">
      <c r="A126" t="s">
        <v>193</v>
      </c>
      <c r="B126" s="79">
        <v>13345.5657100356</v>
      </c>
      <c r="C126" s="79">
        <v>10486.166535586301</v>
      </c>
      <c r="D126" s="79">
        <v>100000</v>
      </c>
      <c r="E126" s="79">
        <v>614412.42443902395</v>
      </c>
      <c r="F126" s="79">
        <v>4863.4726336467802</v>
      </c>
      <c r="G126" s="79">
        <v>46667.3540884252</v>
      </c>
      <c r="H126" s="79">
        <v>4608.9112555316597</v>
      </c>
      <c r="I126" s="79">
        <v>1138.01936089833</v>
      </c>
      <c r="J126" s="79">
        <v>166.18414810554199</v>
      </c>
      <c r="K126" s="79">
        <v>77235.187319196397</v>
      </c>
      <c r="L126" s="79">
        <v>232.89091787972001</v>
      </c>
      <c r="M126" s="79">
        <v>161.68054592550001</v>
      </c>
      <c r="N126" s="79">
        <v>176.594815833441</v>
      </c>
      <c r="O126" s="79">
        <v>161.08218905155701</v>
      </c>
      <c r="P126" s="79">
        <v>130.69302440601999</v>
      </c>
      <c r="Q126" s="79">
        <v>151.15625667325199</v>
      </c>
      <c r="R126" s="79">
        <v>42.159060981429</v>
      </c>
      <c r="S126" s="79">
        <v>69.495165284526493</v>
      </c>
      <c r="T126" s="79">
        <v>11.7900187608771</v>
      </c>
      <c r="U126" s="79">
        <v>50.3788074503396</v>
      </c>
      <c r="V126" s="79">
        <v>12.7738026959296</v>
      </c>
      <c r="W126" s="79">
        <v>2.6711034595967198</v>
      </c>
      <c r="X126" s="79">
        <v>15.3744451846764</v>
      </c>
      <c r="Y126" s="79">
        <v>2.1778824708943199</v>
      </c>
      <c r="Z126" s="79">
        <v>13.785155074513501</v>
      </c>
      <c r="AA126" s="79">
        <v>96.731895286348703</v>
      </c>
      <c r="AB126" s="79">
        <v>3.0223929017573998</v>
      </c>
      <c r="AC126" s="79">
        <v>9.1708290474161895</v>
      </c>
      <c r="AD126" s="79">
        <v>8.9387096516714308</v>
      </c>
      <c r="AE126" s="79">
        <v>1.24336473814519</v>
      </c>
    </row>
    <row r="127" spans="1:31" x14ac:dyDescent="0.35">
      <c r="A127" t="s">
        <v>193</v>
      </c>
      <c r="B127" s="79">
        <v>12858.827923347601</v>
      </c>
      <c r="C127" s="79">
        <v>10242.4649361498</v>
      </c>
      <c r="D127" s="79">
        <v>100000</v>
      </c>
      <c r="E127" s="79">
        <v>606318.76834127703</v>
      </c>
      <c r="F127" s="79">
        <v>3983.7275315997499</v>
      </c>
      <c r="G127" s="79">
        <v>47928.963854243601</v>
      </c>
      <c r="H127" s="79">
        <v>6108.0386035961801</v>
      </c>
      <c r="I127" s="79">
        <v>1222.5374457422599</v>
      </c>
      <c r="J127" s="79">
        <v>128.47251395602299</v>
      </c>
      <c r="K127" s="79">
        <v>84911.217133090599</v>
      </c>
      <c r="L127" s="79">
        <v>225.96057551680499</v>
      </c>
      <c r="M127" s="79">
        <v>159.025804167952</v>
      </c>
      <c r="N127" s="79">
        <v>173.651080567419</v>
      </c>
      <c r="O127" s="79">
        <v>159.53199468876201</v>
      </c>
      <c r="P127" s="79">
        <v>212.80220427698501</v>
      </c>
      <c r="Q127" s="79">
        <v>337.98921731769798</v>
      </c>
      <c r="R127" s="79">
        <v>74.7612531245573</v>
      </c>
      <c r="S127" s="79">
        <v>116.78427004835901</v>
      </c>
      <c r="T127" s="79">
        <v>19.33144766026</v>
      </c>
      <c r="U127" s="79">
        <v>76.6384367174728</v>
      </c>
      <c r="V127" s="79">
        <v>16.127766077075801</v>
      </c>
      <c r="W127" s="79">
        <v>3.3050787284673699</v>
      </c>
      <c r="X127" s="79">
        <v>15.418053853466001</v>
      </c>
      <c r="Y127" s="79">
        <v>2.3207721927223499</v>
      </c>
      <c r="Z127" s="79">
        <v>14.5154041556923</v>
      </c>
      <c r="AA127" s="79">
        <v>102.70425213731799</v>
      </c>
      <c r="AB127" s="79">
        <v>3.2424499048140101</v>
      </c>
      <c r="AC127" s="79">
        <v>9.8053985780661197</v>
      </c>
      <c r="AD127" s="79">
        <v>10.0329670924335</v>
      </c>
      <c r="AE127" s="79">
        <v>1.6518258736186999</v>
      </c>
    </row>
    <row r="128" spans="1:31" x14ac:dyDescent="0.35">
      <c r="A128" t="s">
        <v>193</v>
      </c>
      <c r="B128" s="79">
        <v>11999.222839772699</v>
      </c>
      <c r="C128" s="79">
        <v>11485.3059756741</v>
      </c>
      <c r="D128" s="79">
        <v>100000</v>
      </c>
      <c r="E128" s="79">
        <v>661673.444683371</v>
      </c>
      <c r="F128" s="79">
        <v>9574.4230095438907</v>
      </c>
      <c r="G128" s="79">
        <v>46513.846761393099</v>
      </c>
      <c r="H128" s="79">
        <v>4115.2488229739802</v>
      </c>
      <c r="I128" s="79">
        <v>1264.93153466272</v>
      </c>
      <c r="J128" s="79">
        <v>162.689335204673</v>
      </c>
      <c r="K128" s="79">
        <v>101985.377791259</v>
      </c>
      <c r="L128" s="79">
        <v>235.47608348351099</v>
      </c>
      <c r="M128" s="79">
        <v>185.083031267558</v>
      </c>
      <c r="N128" s="79">
        <v>198.799742541661</v>
      </c>
      <c r="O128" s="79">
        <v>180.61944105372899</v>
      </c>
      <c r="P128" s="79">
        <v>242.276103748829</v>
      </c>
      <c r="Q128" s="79">
        <v>270.31516679607802</v>
      </c>
      <c r="R128" s="79">
        <v>66.994850211800596</v>
      </c>
      <c r="S128" s="79">
        <v>117.989199187624</v>
      </c>
      <c r="T128" s="79">
        <v>20.922691705549301</v>
      </c>
      <c r="U128" s="79">
        <v>98.485925107723403</v>
      </c>
      <c r="V128" s="79">
        <v>25.887564111044199</v>
      </c>
      <c r="W128" s="79">
        <v>5.6630096344858698</v>
      </c>
      <c r="X128" s="79">
        <v>26.966032463536301</v>
      </c>
      <c r="Y128" s="79">
        <v>4.0378274931841096</v>
      </c>
      <c r="Z128" s="79">
        <v>24.4346920654929</v>
      </c>
      <c r="AA128" s="79">
        <v>158.71820534133801</v>
      </c>
      <c r="AB128" s="79">
        <v>5.1322853736136098</v>
      </c>
      <c r="AC128" s="79">
        <v>15.2401634889181</v>
      </c>
      <c r="AD128" s="79">
        <v>13.4104678456406</v>
      </c>
      <c r="AE128" s="79">
        <v>1.96404189040179</v>
      </c>
    </row>
    <row r="129" spans="1:31" x14ac:dyDescent="0.35">
      <c r="A129" t="s">
        <v>193</v>
      </c>
      <c r="B129" s="79">
        <v>10427.6138811356</v>
      </c>
      <c r="C129" s="79">
        <v>11317.776200447301</v>
      </c>
      <c r="D129" s="79">
        <v>100000</v>
      </c>
      <c r="E129" s="79">
        <v>619456.39692673995</v>
      </c>
      <c r="F129" s="79">
        <v>2535.36088017357</v>
      </c>
      <c r="G129" s="79">
        <v>46024.1278264582</v>
      </c>
      <c r="H129" s="79">
        <v>8349.1059998335604</v>
      </c>
      <c r="I129" s="79">
        <v>1235.92883685998</v>
      </c>
      <c r="J129" s="79">
        <v>166.83030769678999</v>
      </c>
      <c r="K129" s="79">
        <v>100335.039429793</v>
      </c>
      <c r="L129" s="79">
        <v>237.00491185213599</v>
      </c>
      <c r="M129" s="79">
        <v>136.479898708288</v>
      </c>
      <c r="N129" s="79">
        <v>153.64800802908201</v>
      </c>
      <c r="O129" s="79">
        <v>136.02903089861601</v>
      </c>
      <c r="P129" s="79">
        <v>152.744053264521</v>
      </c>
      <c r="Q129" s="79">
        <v>250.23823310000901</v>
      </c>
      <c r="R129" s="79">
        <v>47.330822103846401</v>
      </c>
      <c r="S129" s="79">
        <v>76.725099851566497</v>
      </c>
      <c r="T129" s="79">
        <v>11.569348380188799</v>
      </c>
      <c r="U129" s="79">
        <v>46.9118715438333</v>
      </c>
      <c r="V129" s="79">
        <v>10.2939790758239</v>
      </c>
      <c r="W129" s="79">
        <v>2.1015952206403501</v>
      </c>
      <c r="X129" s="79">
        <v>10.711529085783701</v>
      </c>
      <c r="Y129" s="79">
        <v>1.6055635926024701</v>
      </c>
      <c r="Z129" s="79">
        <v>11.0803993351731</v>
      </c>
      <c r="AA129" s="79">
        <v>80.361908372405097</v>
      </c>
      <c r="AB129" s="79">
        <v>2.5240622936198598</v>
      </c>
      <c r="AC129" s="79">
        <v>7.9976147314059496</v>
      </c>
      <c r="AD129" s="79">
        <v>8.0536042611420307</v>
      </c>
      <c r="AE129" s="79">
        <v>1.2915286921949101</v>
      </c>
    </row>
    <row r="130" spans="1:31" x14ac:dyDescent="0.35">
      <c r="A130" t="s">
        <v>193</v>
      </c>
      <c r="B130" s="79">
        <v>11296.8070340908</v>
      </c>
      <c r="C130" s="79">
        <v>10609.8392815473</v>
      </c>
      <c r="D130" s="79">
        <v>100000</v>
      </c>
      <c r="E130" s="79">
        <v>630715.28354960203</v>
      </c>
      <c r="F130" s="79">
        <v>4983.9486991964704</v>
      </c>
      <c r="G130" s="79">
        <v>46379.015820551002</v>
      </c>
      <c r="H130" s="79">
        <v>4096.9792122340205</v>
      </c>
      <c r="I130" s="79">
        <v>1190.1308952931199</v>
      </c>
      <c r="J130" s="79">
        <v>125.12432955441101</v>
      </c>
      <c r="K130" s="79">
        <v>57678.982347391597</v>
      </c>
      <c r="L130" s="79">
        <v>227.186334282335</v>
      </c>
      <c r="M130" s="79">
        <v>133.25872981295601</v>
      </c>
      <c r="N130" s="79">
        <v>148.131166765144</v>
      </c>
      <c r="O130" s="79">
        <v>131.92287246236299</v>
      </c>
      <c r="P130" s="79">
        <v>132.437253516293</v>
      </c>
      <c r="Q130" s="79">
        <v>145.44706902876101</v>
      </c>
      <c r="R130" s="79">
        <v>48.120899034525102</v>
      </c>
      <c r="S130" s="79">
        <v>79.550056791485801</v>
      </c>
      <c r="T130" s="79">
        <v>12.381787640657</v>
      </c>
      <c r="U130" s="79">
        <v>50.907888660274097</v>
      </c>
      <c r="V130" s="79">
        <v>12.127488107275701</v>
      </c>
      <c r="W130" s="79">
        <v>2.3204166617966502</v>
      </c>
      <c r="X130" s="79">
        <v>12.493395074974201</v>
      </c>
      <c r="Y130" s="79">
        <v>1.8086263318021101</v>
      </c>
      <c r="Z130" s="79">
        <v>11.6650738851967</v>
      </c>
      <c r="AA130" s="79">
        <v>83.377365212091703</v>
      </c>
      <c r="AB130" s="79">
        <v>2.5368047831195599</v>
      </c>
      <c r="AC130" s="79">
        <v>8.6668675966537592</v>
      </c>
      <c r="AD130" s="79">
        <v>8.2076238974201896</v>
      </c>
      <c r="AE130" s="79">
        <v>1.2171836149503601</v>
      </c>
    </row>
    <row r="131" spans="1:31" x14ac:dyDescent="0.35">
      <c r="A131" t="s">
        <v>193</v>
      </c>
      <c r="B131" s="79">
        <v>9322.5750708891901</v>
      </c>
      <c r="C131" s="79">
        <v>10366.7305726906</v>
      </c>
      <c r="D131" s="79">
        <v>100000</v>
      </c>
      <c r="E131" s="79">
        <v>634871.52216472302</v>
      </c>
      <c r="F131" s="79">
        <v>3645.6271239780099</v>
      </c>
      <c r="G131" s="79">
        <v>49773.493927877898</v>
      </c>
      <c r="H131" s="79">
        <v>4182.1429598239502</v>
      </c>
      <c r="I131" s="79">
        <v>1174.61106877825</v>
      </c>
      <c r="J131" s="79">
        <v>120.48693351576399</v>
      </c>
      <c r="K131" s="79">
        <v>64351.350418830298</v>
      </c>
      <c r="L131" s="79">
        <v>250.96451994059601</v>
      </c>
      <c r="M131" s="79">
        <v>133.57968529254001</v>
      </c>
      <c r="N131" s="79">
        <v>151.00385948347801</v>
      </c>
      <c r="O131" s="79">
        <v>133.05123101466401</v>
      </c>
      <c r="P131" s="79">
        <v>595.77475753485601</v>
      </c>
      <c r="Q131" s="79">
        <v>127.455479428676</v>
      </c>
      <c r="R131" s="79">
        <v>66.268283517587903</v>
      </c>
      <c r="S131" s="79">
        <v>101.11980806500399</v>
      </c>
      <c r="T131" s="79">
        <v>15.7598386117874</v>
      </c>
      <c r="U131" s="79">
        <v>60.939283990009002</v>
      </c>
      <c r="V131" s="79">
        <v>13.395219418337801</v>
      </c>
      <c r="W131" s="79">
        <v>2.7718211712094099</v>
      </c>
      <c r="X131" s="79">
        <v>13.969326410917001</v>
      </c>
      <c r="Y131" s="79">
        <v>2.1435205417031198</v>
      </c>
      <c r="Z131" s="79">
        <v>17.075224580484999</v>
      </c>
      <c r="AA131" s="79">
        <v>127.104589296936</v>
      </c>
      <c r="AB131" s="79">
        <v>3.9109653094360399</v>
      </c>
      <c r="AC131" s="79">
        <v>13.533105504093299</v>
      </c>
      <c r="AD131" s="79">
        <v>15.1240628444767</v>
      </c>
      <c r="AE131" s="79">
        <v>2.4658906903471598</v>
      </c>
    </row>
    <row r="132" spans="1:31" x14ac:dyDescent="0.35">
      <c r="A132" t="s">
        <v>193</v>
      </c>
      <c r="B132" s="79">
        <v>16381.383440646399</v>
      </c>
      <c r="C132" s="79">
        <v>10537.161087566399</v>
      </c>
      <c r="D132" s="79">
        <v>100000</v>
      </c>
      <c r="E132" s="79">
        <v>670868.57168095</v>
      </c>
      <c r="F132" s="79">
        <v>3162.9409423992502</v>
      </c>
      <c r="G132" s="79">
        <v>42365.478553419998</v>
      </c>
      <c r="H132" s="79">
        <v>3996.2027332953899</v>
      </c>
      <c r="I132" s="79">
        <v>1155.2450189767901</v>
      </c>
      <c r="J132" s="79">
        <v>152.41080010247401</v>
      </c>
      <c r="K132" s="79">
        <v>73139.473198449807</v>
      </c>
      <c r="L132" s="79">
        <v>211.788655840422</v>
      </c>
      <c r="M132" s="79">
        <v>141.85512706896</v>
      </c>
      <c r="N132" s="79">
        <v>153.29956029559099</v>
      </c>
      <c r="O132" s="79">
        <v>138.30262509300599</v>
      </c>
      <c r="P132" s="79">
        <v>171.839699228358</v>
      </c>
      <c r="Q132" s="79">
        <v>172.15745207527499</v>
      </c>
      <c r="R132" s="79">
        <v>47.541848991108402</v>
      </c>
      <c r="S132" s="79">
        <v>77.096118135670594</v>
      </c>
      <c r="T132" s="79">
        <v>11.4033124517254</v>
      </c>
      <c r="U132" s="79">
        <v>45.717029165462897</v>
      </c>
      <c r="V132" s="79">
        <v>11.224090362959799</v>
      </c>
      <c r="W132" s="79">
        <v>2.5705271257134399</v>
      </c>
      <c r="X132" s="79">
        <v>14.7469701625181</v>
      </c>
      <c r="Y132" s="79">
        <v>3.0149205432911499</v>
      </c>
      <c r="Z132" s="79">
        <v>22.028334787679501</v>
      </c>
      <c r="AA132" s="79">
        <v>148.30317128401799</v>
      </c>
      <c r="AB132" s="79">
        <v>4.8184853097176603</v>
      </c>
      <c r="AC132" s="79">
        <v>14.3625961427412</v>
      </c>
      <c r="AD132" s="79">
        <v>12.1196605432886</v>
      </c>
      <c r="AE132" s="79">
        <v>1.86274412612717</v>
      </c>
    </row>
    <row r="133" spans="1:31" x14ac:dyDescent="0.35">
      <c r="A133" t="s">
        <v>193</v>
      </c>
      <c r="B133" s="79">
        <v>12008.936868057001</v>
      </c>
      <c r="C133" s="79">
        <v>11550.7365186877</v>
      </c>
      <c r="D133" s="79">
        <v>100000</v>
      </c>
      <c r="E133" s="79">
        <v>613033.26843589696</v>
      </c>
      <c r="F133" s="79">
        <v>5047.9094637993903</v>
      </c>
      <c r="G133" s="79">
        <v>45486.381660671199</v>
      </c>
      <c r="H133" s="79">
        <v>3780.3395420544798</v>
      </c>
      <c r="I133" s="79">
        <v>1181.7150127714399</v>
      </c>
      <c r="J133" s="79">
        <v>156.25426520694401</v>
      </c>
      <c r="K133" s="79">
        <v>81867.243897190303</v>
      </c>
      <c r="L133" s="79">
        <v>226.636889771472</v>
      </c>
      <c r="M133" s="79">
        <v>151.10434011202599</v>
      </c>
      <c r="N133" s="79">
        <v>165.47871876648199</v>
      </c>
      <c r="O133" s="79">
        <v>148.357979131241</v>
      </c>
      <c r="P133" s="79">
        <v>130.21625867213299</v>
      </c>
      <c r="Q133" s="79">
        <v>240.02536996665401</v>
      </c>
      <c r="R133" s="79">
        <v>49.128672226355199</v>
      </c>
      <c r="S133" s="79">
        <v>80.483872207468195</v>
      </c>
      <c r="T133" s="79">
        <v>12.9402420653057</v>
      </c>
      <c r="U133" s="79">
        <v>53.247096510825699</v>
      </c>
      <c r="V133" s="79">
        <v>12.920735957786601</v>
      </c>
      <c r="W133" s="79">
        <v>2.6210897515407598</v>
      </c>
      <c r="X133" s="79">
        <v>13.843293237063699</v>
      </c>
      <c r="Y133" s="79">
        <v>1.9648746707900699</v>
      </c>
      <c r="Z133" s="79">
        <v>13.346931615264699</v>
      </c>
      <c r="AA133" s="79">
        <v>94.192604736065903</v>
      </c>
      <c r="AB133" s="79">
        <v>2.9021902099661201</v>
      </c>
      <c r="AC133" s="79">
        <v>9.1700398846815592</v>
      </c>
      <c r="AD133" s="79">
        <v>8.8347277104304105</v>
      </c>
      <c r="AE133" s="79">
        <v>1.36620823501996</v>
      </c>
    </row>
    <row r="134" spans="1:31" x14ac:dyDescent="0.35">
      <c r="A134" t="s">
        <v>193</v>
      </c>
      <c r="B134" s="79">
        <v>13090.303362134</v>
      </c>
      <c r="C134" s="79">
        <v>10707.2300964319</v>
      </c>
      <c r="D134" s="79">
        <v>100000</v>
      </c>
      <c r="E134" s="79">
        <v>645759.35907382902</v>
      </c>
      <c r="F134" s="79">
        <v>4669.0829459940596</v>
      </c>
      <c r="G134" s="79">
        <v>43750.891837278497</v>
      </c>
      <c r="H134" s="79">
        <v>4903.0113284110503</v>
      </c>
      <c r="I134" s="79">
        <v>1202.07849514543</v>
      </c>
      <c r="J134" s="79">
        <v>167.83334286092401</v>
      </c>
      <c r="K134" s="79">
        <v>153153.522526277</v>
      </c>
      <c r="L134" s="79">
        <v>214.808436217718</v>
      </c>
      <c r="M134" s="79">
        <v>178.326675373743</v>
      </c>
      <c r="N134" s="79">
        <v>190.36285565845699</v>
      </c>
      <c r="O134" s="79">
        <v>174.604875729827</v>
      </c>
      <c r="P134" s="79">
        <v>180.95534930898401</v>
      </c>
      <c r="Q134" s="79">
        <v>313.24872546476598</v>
      </c>
      <c r="R134" s="79">
        <v>51.0480053193671</v>
      </c>
      <c r="S134" s="79">
        <v>87.060005536258203</v>
      </c>
      <c r="T134" s="79">
        <v>14.338617102146699</v>
      </c>
      <c r="U134" s="79">
        <v>64.664147510176903</v>
      </c>
      <c r="V134" s="79">
        <v>17.424252212527598</v>
      </c>
      <c r="W134" s="79">
        <v>3.8127153925709099</v>
      </c>
      <c r="X134" s="79">
        <v>19.9139044172627</v>
      </c>
      <c r="Y134" s="79">
        <v>2.9607375835604399</v>
      </c>
      <c r="Z134" s="79">
        <v>19.096789730527</v>
      </c>
      <c r="AA134" s="79">
        <v>131.46929024239</v>
      </c>
      <c r="AB134" s="79">
        <v>4.1606890725224703</v>
      </c>
      <c r="AC134" s="79">
        <v>12.564545628068</v>
      </c>
      <c r="AD134" s="79">
        <v>11.2710678512925</v>
      </c>
      <c r="AE134" s="79">
        <v>1.7721180807336701</v>
      </c>
    </row>
    <row r="135" spans="1:31" x14ac:dyDescent="0.35">
      <c r="A135" t="s">
        <v>193</v>
      </c>
      <c r="B135" s="79">
        <v>10200.4226663234</v>
      </c>
      <c r="C135" s="79">
        <v>11642.441236451999</v>
      </c>
      <c r="D135" s="79">
        <v>100000</v>
      </c>
      <c r="E135" s="79">
        <v>594690.92586644902</v>
      </c>
      <c r="F135" s="79">
        <v>5308.88909321549</v>
      </c>
      <c r="G135" s="79">
        <v>45471.026192488796</v>
      </c>
      <c r="H135" s="79">
        <v>4929.6434397205703</v>
      </c>
      <c r="I135" s="79">
        <v>1176.6446218220201</v>
      </c>
      <c r="J135" s="79">
        <v>148.826426929723</v>
      </c>
      <c r="K135" s="79">
        <v>68728.385675416095</v>
      </c>
      <c r="L135" s="79">
        <v>235.29850744065399</v>
      </c>
      <c r="M135" s="79">
        <v>148.12502251625801</v>
      </c>
      <c r="N135" s="79">
        <v>162.536313178093</v>
      </c>
      <c r="O135" s="79">
        <v>146.688207994951</v>
      </c>
      <c r="P135" s="79">
        <v>178.47050640315501</v>
      </c>
      <c r="Q135" s="79">
        <v>162.10361546672101</v>
      </c>
      <c r="R135" s="79">
        <v>43.155876158900298</v>
      </c>
      <c r="S135" s="79">
        <v>71.853848526944702</v>
      </c>
      <c r="T135" s="79">
        <v>11.551881205644801</v>
      </c>
      <c r="U135" s="79">
        <v>49.0157127309838</v>
      </c>
      <c r="V135" s="79">
        <v>12.4133541183008</v>
      </c>
      <c r="W135" s="79">
        <v>2.4510048726080198</v>
      </c>
      <c r="X135" s="79">
        <v>12.9255033227466</v>
      </c>
      <c r="Y135" s="79">
        <v>1.93898485915098</v>
      </c>
      <c r="Z135" s="79">
        <v>12.995446755268601</v>
      </c>
      <c r="AA135" s="79">
        <v>86.868088097997898</v>
      </c>
      <c r="AB135" s="79">
        <v>2.8563156190465602</v>
      </c>
      <c r="AC135" s="79">
        <v>8.2928112055328995</v>
      </c>
      <c r="AD135" s="79">
        <v>8.4138956193721697</v>
      </c>
      <c r="AE135" s="79">
        <v>1.28265345380538</v>
      </c>
    </row>
    <row r="136" spans="1:31" x14ac:dyDescent="0.35">
      <c r="A136" t="s">
        <v>193</v>
      </c>
      <c r="B136" s="79">
        <v>13810.2205123452</v>
      </c>
      <c r="C136" s="79">
        <v>11415.248836571</v>
      </c>
      <c r="D136" s="79">
        <v>100000</v>
      </c>
      <c r="E136" s="79">
        <v>591394.65718475601</v>
      </c>
      <c r="F136" s="79">
        <v>3169.8144244444302</v>
      </c>
      <c r="G136" s="79">
        <v>44517.043616235896</v>
      </c>
      <c r="H136" s="79">
        <v>4308.4327852278202</v>
      </c>
      <c r="I136" s="79">
        <v>1220.65456738027</v>
      </c>
      <c r="J136" s="79">
        <v>151.87817190660101</v>
      </c>
      <c r="K136" s="79">
        <v>87152.858092589202</v>
      </c>
      <c r="L136" s="79">
        <v>250.61986627518201</v>
      </c>
      <c r="M136" s="79">
        <v>174.49553768864001</v>
      </c>
      <c r="N136" s="79">
        <v>188.61643819357801</v>
      </c>
      <c r="O136" s="79">
        <v>170.42858442479599</v>
      </c>
      <c r="P136" s="79">
        <v>124.752323776322</v>
      </c>
      <c r="Q136" s="79">
        <v>233.58164977568299</v>
      </c>
      <c r="R136" s="79">
        <v>64.077731422081996</v>
      </c>
      <c r="S136" s="79">
        <v>108.343108017273</v>
      </c>
      <c r="T136" s="79">
        <v>15.2370972495885</v>
      </c>
      <c r="U136" s="79">
        <v>63.3077180493828</v>
      </c>
      <c r="V136" s="79">
        <v>13.150615861049101</v>
      </c>
      <c r="W136" s="79">
        <v>2.5244738752757798</v>
      </c>
      <c r="X136" s="79">
        <v>12.9147900913754</v>
      </c>
      <c r="Y136" s="79">
        <v>1.89471536342611</v>
      </c>
      <c r="Z136" s="79">
        <v>11.995340389456199</v>
      </c>
      <c r="AA136" s="79">
        <v>81.696360104212602</v>
      </c>
      <c r="AB136" s="79">
        <v>2.6603877316155602</v>
      </c>
      <c r="AC136" s="79">
        <v>8.0532887493237606</v>
      </c>
      <c r="AD136" s="79">
        <v>8.0610647588467206</v>
      </c>
      <c r="AE136" s="79">
        <v>1.17771317944413</v>
      </c>
    </row>
    <row r="137" spans="1:31" x14ac:dyDescent="0.35">
      <c r="A137" t="s">
        <v>193</v>
      </c>
      <c r="B137" s="79">
        <v>11531.865634481201</v>
      </c>
      <c r="C137" s="79">
        <v>10727.4825699268</v>
      </c>
      <c r="D137" s="79">
        <v>100000</v>
      </c>
      <c r="E137" s="79">
        <v>603374.286429125</v>
      </c>
      <c r="F137" s="79">
        <v>4228.5783716660399</v>
      </c>
      <c r="G137" s="79">
        <v>45387.037818161698</v>
      </c>
      <c r="H137" s="79">
        <v>4153.9838805801501</v>
      </c>
      <c r="I137" s="79">
        <v>1128.09678743669</v>
      </c>
      <c r="J137" s="79">
        <v>173.12727716413499</v>
      </c>
      <c r="K137" s="79">
        <v>131103.22682937401</v>
      </c>
      <c r="L137" s="79">
        <v>221.462778533288</v>
      </c>
      <c r="M137" s="79">
        <v>170.47044808127799</v>
      </c>
      <c r="N137" s="79">
        <v>185.26729293329399</v>
      </c>
      <c r="O137" s="79">
        <v>167.300345549708</v>
      </c>
      <c r="P137" s="79">
        <v>165.46598273780299</v>
      </c>
      <c r="Q137" s="79">
        <v>333.42070848303098</v>
      </c>
      <c r="R137" s="79">
        <v>52.247854429909999</v>
      </c>
      <c r="S137" s="79">
        <v>87.135057657580305</v>
      </c>
      <c r="T137" s="79">
        <v>14.0848112828801</v>
      </c>
      <c r="U137" s="79">
        <v>59.549227858174099</v>
      </c>
      <c r="V137" s="79">
        <v>14.587037388145401</v>
      </c>
      <c r="W137" s="79">
        <v>3.1430595336108902</v>
      </c>
      <c r="X137" s="79">
        <v>15.9636158524838</v>
      </c>
      <c r="Y137" s="79">
        <v>2.4853838029187698</v>
      </c>
      <c r="Z137" s="79">
        <v>16.140475456888598</v>
      </c>
      <c r="AA137" s="79">
        <v>109.138699706536</v>
      </c>
      <c r="AB137" s="79">
        <v>3.5281032581134202</v>
      </c>
      <c r="AC137" s="79">
        <v>10.534531897016301</v>
      </c>
      <c r="AD137" s="79">
        <v>9.98252991257778</v>
      </c>
      <c r="AE137" s="79">
        <v>1.4571836942622101</v>
      </c>
    </row>
    <row r="138" spans="1:31" x14ac:dyDescent="0.35">
      <c r="A138" t="s">
        <v>193</v>
      </c>
      <c r="B138" s="79">
        <v>12274.094382884399</v>
      </c>
      <c r="C138" s="79">
        <v>11700.4550333566</v>
      </c>
      <c r="D138" s="79">
        <v>100000</v>
      </c>
      <c r="E138" s="79">
        <v>572315.08946414001</v>
      </c>
      <c r="F138" s="79">
        <v>1893.1271592297101</v>
      </c>
      <c r="G138" s="79">
        <v>44311.468631145297</v>
      </c>
      <c r="H138" s="79">
        <v>4057.56302126623</v>
      </c>
      <c r="I138" s="79">
        <v>1089.1263386011599</v>
      </c>
      <c r="J138" s="79">
        <v>226.83447362894901</v>
      </c>
      <c r="K138" s="79">
        <v>53514.423463877501</v>
      </c>
      <c r="L138" s="79">
        <v>227.286040796912</v>
      </c>
      <c r="M138" s="79">
        <v>123.398692997618</v>
      </c>
      <c r="N138" s="79">
        <v>138.24469319654699</v>
      </c>
      <c r="O138" s="79">
        <v>122.847927495983</v>
      </c>
      <c r="P138" s="79">
        <v>171.88087677680201</v>
      </c>
      <c r="Q138" s="79">
        <v>85.6731574620066</v>
      </c>
      <c r="R138" s="79">
        <v>44.770214286906203</v>
      </c>
      <c r="S138" s="79">
        <v>70.701851032095504</v>
      </c>
      <c r="T138" s="79">
        <v>10.2311248089046</v>
      </c>
      <c r="U138" s="79">
        <v>38.674351915801502</v>
      </c>
      <c r="V138" s="79">
        <v>7.1860547449194998</v>
      </c>
      <c r="W138" s="79">
        <v>1.3473167438100599</v>
      </c>
      <c r="X138" s="79">
        <v>7.6942522825600896</v>
      </c>
      <c r="Y138" s="79">
        <v>1.25582406261789</v>
      </c>
      <c r="Z138" s="79">
        <v>8.5405207604374702</v>
      </c>
      <c r="AA138" s="79">
        <v>65.078830611910007</v>
      </c>
      <c r="AB138" s="79">
        <v>1.9762867158183099</v>
      </c>
      <c r="AC138" s="79">
        <v>7.0720002793634302</v>
      </c>
      <c r="AD138" s="79">
        <v>7.4394374324292398</v>
      </c>
      <c r="AE138" s="79">
        <v>1.13568139046315</v>
      </c>
    </row>
    <row r="139" spans="1:31" x14ac:dyDescent="0.35">
      <c r="A139" t="s">
        <v>193</v>
      </c>
      <c r="B139" s="79">
        <v>11162.3613460898</v>
      </c>
      <c r="C139" s="79">
        <v>11708.871571391899</v>
      </c>
      <c r="D139" s="79">
        <v>100000</v>
      </c>
      <c r="E139" s="79">
        <v>614583.78514552501</v>
      </c>
      <c r="F139" s="79">
        <v>4542.92709353806</v>
      </c>
      <c r="G139" s="79">
        <v>44551.912939221598</v>
      </c>
      <c r="H139" s="79">
        <v>10430.961027186</v>
      </c>
      <c r="I139" s="79">
        <v>1251.73736185246</v>
      </c>
      <c r="J139" s="79">
        <v>184.19880432017601</v>
      </c>
      <c r="K139" s="79">
        <v>108283.516316694</v>
      </c>
      <c r="L139" s="79">
        <v>236.173912634695</v>
      </c>
      <c r="M139" s="79">
        <v>158.448830592988</v>
      </c>
      <c r="N139" s="79">
        <v>173.60664132770501</v>
      </c>
      <c r="O139" s="79">
        <v>157.02860677676799</v>
      </c>
      <c r="P139" s="79">
        <v>193.27403497678699</v>
      </c>
      <c r="Q139" s="79">
        <v>293.30894463939501</v>
      </c>
      <c r="R139" s="79">
        <v>43.651453361441</v>
      </c>
      <c r="S139" s="79">
        <v>74.6983133680924</v>
      </c>
      <c r="T139" s="79">
        <v>12.2999713101623</v>
      </c>
      <c r="U139" s="79">
        <v>52.855849867305203</v>
      </c>
      <c r="V139" s="79">
        <v>13.5604538162016</v>
      </c>
      <c r="W139" s="79">
        <v>2.94293462203879</v>
      </c>
      <c r="X139" s="79">
        <v>15.331136149195499</v>
      </c>
      <c r="Y139" s="79">
        <v>2.4987286929217301</v>
      </c>
      <c r="Z139" s="79">
        <v>16.620005565740701</v>
      </c>
      <c r="AA139" s="79">
        <v>117.96536620124201</v>
      </c>
      <c r="AB139" s="79">
        <v>3.5815943143925502</v>
      </c>
      <c r="AC139" s="79">
        <v>11.907001921133</v>
      </c>
      <c r="AD139" s="79">
        <v>11.370931716949</v>
      </c>
      <c r="AE139" s="79">
        <v>1.78350998303952</v>
      </c>
    </row>
    <row r="140" spans="1:31" x14ac:dyDescent="0.35">
      <c r="A140" t="s">
        <v>193</v>
      </c>
      <c r="B140" s="79">
        <v>13286.002126716599</v>
      </c>
      <c r="C140" s="79">
        <v>11123.528589108801</v>
      </c>
      <c r="D140" s="79">
        <v>100000</v>
      </c>
      <c r="E140" s="79">
        <v>616574.24828117702</v>
      </c>
      <c r="F140" s="79">
        <v>3465.17986434045</v>
      </c>
      <c r="G140" s="79">
        <v>41850.517662956903</v>
      </c>
      <c r="H140" s="79">
        <v>4295.98092052215</v>
      </c>
      <c r="I140" s="79">
        <v>1172.5113910469699</v>
      </c>
      <c r="J140" s="79">
        <v>152.925223660368</v>
      </c>
      <c r="K140" s="79">
        <v>59850.030368017397</v>
      </c>
      <c r="L140" s="79">
        <v>222.89580842244399</v>
      </c>
      <c r="M140" s="79">
        <v>129.62595065339201</v>
      </c>
      <c r="N140" s="79">
        <v>142.340176825871</v>
      </c>
      <c r="O140" s="79">
        <v>130.46186856462401</v>
      </c>
      <c r="P140" s="79">
        <v>131.80750385443901</v>
      </c>
      <c r="Q140" s="79">
        <v>173.13278882191901</v>
      </c>
      <c r="R140" s="79">
        <v>46.039771198096197</v>
      </c>
      <c r="S140" s="79">
        <v>75.860068389519</v>
      </c>
      <c r="T140" s="79">
        <v>10.747439244185101</v>
      </c>
      <c r="U140" s="79">
        <v>44.137889089698596</v>
      </c>
      <c r="V140" s="79">
        <v>9.0797116837470302</v>
      </c>
      <c r="W140" s="79">
        <v>1.8714160028407101</v>
      </c>
      <c r="X140" s="79">
        <v>8.6023704826999996</v>
      </c>
      <c r="Y140" s="79">
        <v>1.51989075937053</v>
      </c>
      <c r="Z140" s="79">
        <v>10.1785613475951</v>
      </c>
      <c r="AA140" s="79">
        <v>76.869801086835807</v>
      </c>
      <c r="AB140" s="79">
        <v>2.2254458840407199</v>
      </c>
      <c r="AC140" s="79">
        <v>7.9569610747682002</v>
      </c>
      <c r="AD140" s="79">
        <v>8.0799052357032703</v>
      </c>
      <c r="AE140" s="79">
        <v>1.3329641782003001</v>
      </c>
    </row>
    <row r="141" spans="1:31" x14ac:dyDescent="0.35">
      <c r="A141" t="s">
        <v>193</v>
      </c>
      <c r="B141" s="79">
        <v>15237.5225023125</v>
      </c>
      <c r="C141" s="79">
        <v>11096.185813938</v>
      </c>
      <c r="D141" s="79">
        <v>100000</v>
      </c>
      <c r="E141" s="79">
        <v>663006.54486346303</v>
      </c>
      <c r="F141" s="79">
        <v>3091.74028999859</v>
      </c>
      <c r="G141" s="79">
        <v>43527.512391000499</v>
      </c>
      <c r="H141" s="79">
        <v>4090.7760810888199</v>
      </c>
      <c r="I141" s="79">
        <v>1234.1288449533799</v>
      </c>
      <c r="J141" s="79">
        <v>155.88567069912401</v>
      </c>
      <c r="K141" s="79">
        <v>137721.402629408</v>
      </c>
      <c r="L141" s="79">
        <v>216.906624406502</v>
      </c>
      <c r="M141" s="79">
        <v>161.37871116007599</v>
      </c>
      <c r="N141" s="79">
        <v>176.847135506092</v>
      </c>
      <c r="O141" s="79">
        <v>159.67876474043601</v>
      </c>
      <c r="P141" s="79">
        <v>162.31075589068701</v>
      </c>
      <c r="Q141" s="79">
        <v>239.10897948118301</v>
      </c>
      <c r="R141" s="79">
        <v>37.164176779652401</v>
      </c>
      <c r="S141" s="79">
        <v>59.153911379576797</v>
      </c>
      <c r="T141" s="79">
        <v>9.6713087523187706</v>
      </c>
      <c r="U141" s="79">
        <v>42.3044280011243</v>
      </c>
      <c r="V141" s="79">
        <v>11.375860562134299</v>
      </c>
      <c r="W141" s="79">
        <v>2.4154725928338401</v>
      </c>
      <c r="X141" s="79">
        <v>13.186584402611899</v>
      </c>
      <c r="Y141" s="79">
        <v>2.1224819152872998</v>
      </c>
      <c r="Z141" s="79">
        <v>14.339810554975401</v>
      </c>
      <c r="AA141" s="79">
        <v>100.81456378848</v>
      </c>
      <c r="AB141" s="79">
        <v>3.1423895253796701</v>
      </c>
      <c r="AC141" s="79">
        <v>10.1403008823214</v>
      </c>
      <c r="AD141" s="79">
        <v>10.5256046182863</v>
      </c>
      <c r="AE141" s="79">
        <v>1.5902506510556</v>
      </c>
    </row>
    <row r="142" spans="1:31" x14ac:dyDescent="0.35">
      <c r="A142" t="s">
        <v>193</v>
      </c>
      <c r="B142" s="79">
        <v>14118.308217301599</v>
      </c>
      <c r="C142" s="79">
        <v>11052.7547972015</v>
      </c>
      <c r="D142" s="79">
        <v>100000</v>
      </c>
      <c r="E142" s="79">
        <v>640330.02170211799</v>
      </c>
      <c r="F142" s="79">
        <v>7452.6649876182501</v>
      </c>
      <c r="G142" s="79">
        <v>43418.804991911697</v>
      </c>
      <c r="H142" s="79">
        <v>3369.3549408630201</v>
      </c>
      <c r="I142" s="79">
        <v>1220.7513317600899</v>
      </c>
      <c r="J142" s="79">
        <v>172.32466755958501</v>
      </c>
      <c r="K142" s="79">
        <v>82085.668891505105</v>
      </c>
      <c r="L142" s="79">
        <v>204.54476804758099</v>
      </c>
      <c r="M142" s="79">
        <v>172.859803347227</v>
      </c>
      <c r="N142" s="79">
        <v>184.617630746435</v>
      </c>
      <c r="O142" s="79">
        <v>169.620290680317</v>
      </c>
      <c r="P142" s="79">
        <v>167.51810084667201</v>
      </c>
      <c r="Q142" s="79">
        <v>191.01649888682999</v>
      </c>
      <c r="R142" s="79">
        <v>50.903044333080302</v>
      </c>
      <c r="S142" s="79">
        <v>83.485892962043906</v>
      </c>
      <c r="T142" s="79">
        <v>14.21283276198</v>
      </c>
      <c r="U142" s="79">
        <v>63.112237915335903</v>
      </c>
      <c r="V142" s="79">
        <v>15.9730124977069</v>
      </c>
      <c r="W142" s="79">
        <v>3.3313959670320998</v>
      </c>
      <c r="X142" s="79">
        <v>16.2574854649875</v>
      </c>
      <c r="Y142" s="79">
        <v>2.5470806223294602</v>
      </c>
      <c r="Z142" s="79">
        <v>16.492835138813302</v>
      </c>
      <c r="AA142" s="79">
        <v>115.67470475379599</v>
      </c>
      <c r="AB142" s="79">
        <v>3.5106571936773099</v>
      </c>
      <c r="AC142" s="79">
        <v>11.4902828865883</v>
      </c>
      <c r="AD142" s="79">
        <v>10.5998490844703</v>
      </c>
      <c r="AE142" s="79">
        <v>1.7150546594418601</v>
      </c>
    </row>
    <row r="143" spans="1:31" x14ac:dyDescent="0.35">
      <c r="A143" t="s">
        <v>193</v>
      </c>
      <c r="B143" s="79">
        <v>13472.9426952498</v>
      </c>
      <c r="C143" s="79">
        <v>11039.126773600299</v>
      </c>
      <c r="D143" s="79">
        <v>100000</v>
      </c>
      <c r="E143" s="79">
        <v>612664.47295875498</v>
      </c>
      <c r="F143" s="79">
        <v>4115.9494833723802</v>
      </c>
      <c r="G143" s="79">
        <v>45693.4992306364</v>
      </c>
      <c r="H143" s="79">
        <v>4934.5843198636703</v>
      </c>
      <c r="I143" s="79">
        <v>1226.3358569770601</v>
      </c>
      <c r="J143" s="79">
        <v>165.06824101047101</v>
      </c>
      <c r="K143" s="79">
        <v>113003.352674864</v>
      </c>
      <c r="L143" s="79">
        <v>219.116977661551</v>
      </c>
      <c r="M143" s="79">
        <v>143.180633087784</v>
      </c>
      <c r="N143" s="79">
        <v>156.134938920407</v>
      </c>
      <c r="O143" s="79">
        <v>140.76883929634201</v>
      </c>
      <c r="P143" s="79">
        <v>164.282465613786</v>
      </c>
      <c r="Q143" s="79">
        <v>291.71563509379001</v>
      </c>
      <c r="R143" s="79">
        <v>38.452838832832597</v>
      </c>
      <c r="S143" s="79">
        <v>63.1435227118303</v>
      </c>
      <c r="T143" s="79">
        <v>10.4989873641731</v>
      </c>
      <c r="U143" s="79">
        <v>43.976066726613901</v>
      </c>
      <c r="V143" s="79">
        <v>11.142103895781799</v>
      </c>
      <c r="W143" s="79">
        <v>2.34596673792944</v>
      </c>
      <c r="X143" s="79">
        <v>11.9176411660626</v>
      </c>
      <c r="Y143" s="79">
        <v>1.89899987707125</v>
      </c>
      <c r="Z143" s="79">
        <v>12.8477324243013</v>
      </c>
      <c r="AA143" s="79">
        <v>92.402475111892798</v>
      </c>
      <c r="AB143" s="79">
        <v>2.8425253591089801</v>
      </c>
      <c r="AC143" s="79">
        <v>9.0088723647431195</v>
      </c>
      <c r="AD143" s="79">
        <v>9.1579689763945797</v>
      </c>
      <c r="AE143" s="79">
        <v>1.5325522474439499</v>
      </c>
    </row>
    <row r="144" spans="1:31" x14ac:dyDescent="0.35">
      <c r="A144" t="s">
        <v>193</v>
      </c>
      <c r="B144" s="79">
        <v>13688.6917332867</v>
      </c>
      <c r="C144" s="79">
        <v>10811.9023925533</v>
      </c>
      <c r="D144" s="79">
        <v>100000</v>
      </c>
      <c r="E144" s="79">
        <v>619331.39212311397</v>
      </c>
      <c r="F144" s="79">
        <v>3926.62553670132</v>
      </c>
      <c r="G144" s="79">
        <v>44403.2704793839</v>
      </c>
      <c r="H144" s="79">
        <v>5017.2164304364096</v>
      </c>
      <c r="I144" s="79">
        <v>1092.9337213628</v>
      </c>
      <c r="J144" s="79">
        <v>178.25761457082299</v>
      </c>
      <c r="K144" s="79">
        <v>99769.995140646206</v>
      </c>
      <c r="L144" s="79">
        <v>229.35359252322399</v>
      </c>
      <c r="M144" s="79">
        <v>165.54777710555101</v>
      </c>
      <c r="N144" s="79">
        <v>180.227124463839</v>
      </c>
      <c r="O144" s="79">
        <v>163.81285561202901</v>
      </c>
      <c r="P144" s="79">
        <v>217.276966402569</v>
      </c>
      <c r="Q144" s="79">
        <v>212.657317653121</v>
      </c>
      <c r="R144" s="79">
        <v>61.706134014278703</v>
      </c>
      <c r="S144" s="79">
        <v>95.897344224387993</v>
      </c>
      <c r="T144" s="79">
        <v>15.4086369966662</v>
      </c>
      <c r="U144" s="79">
        <v>59.2259196570824</v>
      </c>
      <c r="V144" s="79">
        <v>12.5445568966372</v>
      </c>
      <c r="W144" s="79">
        <v>2.69887757898262</v>
      </c>
      <c r="X144" s="79">
        <v>12.4370563889452</v>
      </c>
      <c r="Y144" s="79">
        <v>2.0666433972679199</v>
      </c>
      <c r="Z144" s="79">
        <v>14.1365826297978</v>
      </c>
      <c r="AA144" s="79">
        <v>97.701568435282297</v>
      </c>
      <c r="AB144" s="79">
        <v>3.1709180705501101</v>
      </c>
      <c r="AC144" s="79">
        <v>10.233573943384</v>
      </c>
      <c r="AD144" s="79">
        <v>10.516789500516699</v>
      </c>
      <c r="AE144" s="79">
        <v>1.67853740465484</v>
      </c>
    </row>
    <row r="145" spans="1:31" x14ac:dyDescent="0.35">
      <c r="A145" t="s">
        <v>193</v>
      </c>
      <c r="B145" s="79">
        <v>14847.1939076869</v>
      </c>
      <c r="C145" s="79">
        <v>10371.9427977658</v>
      </c>
      <c r="D145" s="79">
        <v>100000</v>
      </c>
      <c r="E145" s="79">
        <v>599246.22752951097</v>
      </c>
      <c r="F145" s="79">
        <v>3594.6296753486399</v>
      </c>
      <c r="G145" s="79">
        <v>45266.5658357871</v>
      </c>
      <c r="H145" s="79">
        <v>3897.6268503098399</v>
      </c>
      <c r="I145" s="79">
        <v>1122.7746094849199</v>
      </c>
      <c r="J145" s="79">
        <v>136.37390815475101</v>
      </c>
      <c r="K145" s="79">
        <v>73473.9503368117</v>
      </c>
      <c r="L145" s="79">
        <v>217.17071925251599</v>
      </c>
      <c r="M145" s="79">
        <v>154.55191862103899</v>
      </c>
      <c r="N145" s="79">
        <v>169.922039061986</v>
      </c>
      <c r="O145" s="79">
        <v>154.493820291736</v>
      </c>
      <c r="P145" s="79">
        <v>144.457157410267</v>
      </c>
      <c r="Q145" s="79">
        <v>189.630774935734</v>
      </c>
      <c r="R145" s="79">
        <v>37.937345649877102</v>
      </c>
      <c r="S145" s="79">
        <v>60.085895897736997</v>
      </c>
      <c r="T145" s="79">
        <v>9.6376416961398501</v>
      </c>
      <c r="U145" s="79">
        <v>43.237643812959803</v>
      </c>
      <c r="V145" s="79">
        <v>9.8293115207803492</v>
      </c>
      <c r="W145" s="79">
        <v>2.1185458132594999</v>
      </c>
      <c r="X145" s="79">
        <v>10.8337788961665</v>
      </c>
      <c r="Y145" s="79">
        <v>1.60903944897713</v>
      </c>
      <c r="Z145" s="79">
        <v>11.4415182898561</v>
      </c>
      <c r="AA145" s="79">
        <v>78.281685500666299</v>
      </c>
      <c r="AB145" s="79">
        <v>2.5357221670375698</v>
      </c>
      <c r="AC145" s="79">
        <v>8.3620527325853793</v>
      </c>
      <c r="AD145" s="79">
        <v>7.8859008547601297</v>
      </c>
      <c r="AE145" s="79">
        <v>1.26820234176122</v>
      </c>
    </row>
    <row r="146" spans="1:31" x14ac:dyDescent="0.35">
      <c r="A146" t="s">
        <v>193</v>
      </c>
      <c r="B146" s="79">
        <v>12953.2443326059</v>
      </c>
      <c r="C146" s="79">
        <v>10283.1222816027</v>
      </c>
      <c r="D146" s="79">
        <v>100000</v>
      </c>
      <c r="E146" s="79">
        <v>628106.51524455403</v>
      </c>
      <c r="F146" s="79">
        <v>5191.20894053352</v>
      </c>
      <c r="G146" s="79">
        <v>46592.428142783501</v>
      </c>
      <c r="H146" s="79">
        <v>3822.1064651266502</v>
      </c>
      <c r="I146" s="79">
        <v>1165.5676550092201</v>
      </c>
      <c r="J146" s="79">
        <v>162.65133272271299</v>
      </c>
      <c r="K146" s="79">
        <v>103665.58178137599</v>
      </c>
      <c r="L146" s="79">
        <v>232.364696671395</v>
      </c>
      <c r="M146" s="79">
        <v>168.87573292482799</v>
      </c>
      <c r="N146" s="79">
        <v>183.63786794183099</v>
      </c>
      <c r="O146" s="79">
        <v>166.374661030433</v>
      </c>
      <c r="P146" s="79">
        <v>132.17010793882099</v>
      </c>
      <c r="Q146" s="79">
        <v>255.11177261252899</v>
      </c>
      <c r="R146" s="79">
        <v>73.619317058685596</v>
      </c>
      <c r="S146" s="79">
        <v>126.60973776016699</v>
      </c>
      <c r="T146" s="79">
        <v>18.577991776111801</v>
      </c>
      <c r="U146" s="79">
        <v>72.123498257095605</v>
      </c>
      <c r="V146" s="79">
        <v>15.083224150818999</v>
      </c>
      <c r="W146" s="79">
        <v>3.0081557631668701</v>
      </c>
      <c r="X146" s="79">
        <v>14.044627348567699</v>
      </c>
      <c r="Y146" s="79">
        <v>2.1028661157253299</v>
      </c>
      <c r="Z146" s="79">
        <v>14.2078533953192</v>
      </c>
      <c r="AA146" s="79">
        <v>92.821408606525097</v>
      </c>
      <c r="AB146" s="79">
        <v>2.9663734208412902</v>
      </c>
      <c r="AC146" s="79">
        <v>9.1859503251941401</v>
      </c>
      <c r="AD146" s="79">
        <v>8.8606419912067196</v>
      </c>
      <c r="AE146" s="79">
        <v>1.2782893898659899</v>
      </c>
    </row>
    <row r="147" spans="1:31" x14ac:dyDescent="0.35">
      <c r="A147" t="s">
        <v>193</v>
      </c>
      <c r="B147" s="79">
        <v>10961.8607246436</v>
      </c>
      <c r="C147" s="79">
        <v>10822.156396550399</v>
      </c>
      <c r="D147" s="79">
        <v>100000</v>
      </c>
      <c r="E147" s="79">
        <v>618727.18155765696</v>
      </c>
      <c r="F147" s="79">
        <v>4005.6974540359902</v>
      </c>
      <c r="G147" s="79">
        <v>43642.394206372599</v>
      </c>
      <c r="H147" s="79">
        <v>4349.8012604728301</v>
      </c>
      <c r="I147" s="79">
        <v>1222.77860738397</v>
      </c>
      <c r="J147" s="79">
        <v>139.235066463865</v>
      </c>
      <c r="K147" s="79">
        <v>113861.409018397</v>
      </c>
      <c r="L147" s="79">
        <v>212.838156778571</v>
      </c>
      <c r="M147" s="79">
        <v>143.892693514521</v>
      </c>
      <c r="N147" s="79">
        <v>157.05128214109499</v>
      </c>
      <c r="O147" s="79">
        <v>144.370423010043</v>
      </c>
      <c r="P147" s="79">
        <v>129.295010181457</v>
      </c>
      <c r="Q147" s="79">
        <v>353.81091368088101</v>
      </c>
      <c r="R147" s="79">
        <v>49.998512840000799</v>
      </c>
      <c r="S147" s="79">
        <v>81.626374806806794</v>
      </c>
      <c r="T147" s="79">
        <v>12.370532789820301</v>
      </c>
      <c r="U147" s="79">
        <v>51.910611665557198</v>
      </c>
      <c r="V147" s="79">
        <v>11.126756528971301</v>
      </c>
      <c r="W147" s="79">
        <v>2.3999164352617499</v>
      </c>
      <c r="X147" s="79">
        <v>11.4023585986527</v>
      </c>
      <c r="Y147" s="79">
        <v>1.87077938795401</v>
      </c>
      <c r="Z147" s="79">
        <v>11.950945316715501</v>
      </c>
      <c r="AA147" s="79">
        <v>82.459745127231898</v>
      </c>
      <c r="AB147" s="79">
        <v>2.6548009682049898</v>
      </c>
      <c r="AC147" s="79">
        <v>7.5689761677093701</v>
      </c>
      <c r="AD147" s="79">
        <v>7.6707520907984996</v>
      </c>
      <c r="AE147" s="79">
        <v>1.2082549474383999</v>
      </c>
    </row>
    <row r="148" spans="1:31" x14ac:dyDescent="0.35">
      <c r="A148" t="s">
        <v>193</v>
      </c>
      <c r="B148" s="79">
        <v>10971.7002511469</v>
      </c>
      <c r="C148" s="79">
        <v>11490.2380041868</v>
      </c>
      <c r="D148" s="79">
        <v>100000</v>
      </c>
      <c r="E148" s="79">
        <v>606946.06751893496</v>
      </c>
      <c r="F148" s="79">
        <v>4049.2797405842098</v>
      </c>
      <c r="G148" s="79">
        <v>44996.694891167899</v>
      </c>
      <c r="H148" s="79">
        <v>6157.1855488007996</v>
      </c>
      <c r="I148" s="79">
        <v>1177.1787409748399</v>
      </c>
      <c r="J148" s="79">
        <v>196.84345229237701</v>
      </c>
      <c r="K148" s="79">
        <v>60988.371282058099</v>
      </c>
      <c r="L148" s="79">
        <v>237.641750997391</v>
      </c>
      <c r="M148" s="79">
        <v>250.02539880938301</v>
      </c>
      <c r="N148" s="79">
        <v>263.351578427074</v>
      </c>
      <c r="O148" s="79">
        <v>243.28231630031701</v>
      </c>
      <c r="P148" s="79">
        <v>553.33503874673602</v>
      </c>
      <c r="Q148" s="79">
        <v>199.75667152078699</v>
      </c>
      <c r="R148" s="79">
        <v>141.41582335970301</v>
      </c>
      <c r="S148" s="79">
        <v>218.77611333481701</v>
      </c>
      <c r="T148" s="79">
        <v>32.661686925143897</v>
      </c>
      <c r="U148" s="79">
        <v>114.57839342062999</v>
      </c>
      <c r="V148" s="79">
        <v>18.029148542838499</v>
      </c>
      <c r="W148" s="79">
        <v>3.3325036712949498</v>
      </c>
      <c r="X148" s="79">
        <v>17.852421889717402</v>
      </c>
      <c r="Y148" s="79">
        <v>3.6685838183307302</v>
      </c>
      <c r="Z148" s="79">
        <v>29.2180000965201</v>
      </c>
      <c r="AA148" s="79">
        <v>234.34843583136899</v>
      </c>
      <c r="AB148" s="79">
        <v>7.1908549048605801</v>
      </c>
      <c r="AC148" s="79">
        <v>25.9680104404029</v>
      </c>
      <c r="AD148" s="79">
        <v>27.966889374011199</v>
      </c>
      <c r="AE148" s="79">
        <v>4.4824101588882801</v>
      </c>
    </row>
    <row r="149" spans="1:31" x14ac:dyDescent="0.35">
      <c r="A149" t="s">
        <v>193</v>
      </c>
      <c r="B149" s="79">
        <v>12863.765301735601</v>
      </c>
      <c r="C149" s="79">
        <v>11341.369129156499</v>
      </c>
      <c r="D149" s="79">
        <v>100000</v>
      </c>
      <c r="E149" s="79">
        <v>591585.64593492798</v>
      </c>
      <c r="F149" s="79">
        <v>6595.8387325459198</v>
      </c>
      <c r="G149" s="79">
        <v>46050.8312228371</v>
      </c>
      <c r="H149" s="79">
        <v>4795.7395883527197</v>
      </c>
      <c r="I149" s="79">
        <v>1227.3023805140299</v>
      </c>
      <c r="J149" s="79">
        <v>173.10434817943701</v>
      </c>
      <c r="K149" s="79">
        <v>131975.208014398</v>
      </c>
      <c r="L149" s="79">
        <v>230.189616419288</v>
      </c>
      <c r="M149" s="79">
        <v>145.61776079148001</v>
      </c>
      <c r="N149" s="79">
        <v>159.881570826993</v>
      </c>
      <c r="O149" s="79">
        <v>145.047533245962</v>
      </c>
      <c r="P149" s="79">
        <v>139.88163802753701</v>
      </c>
      <c r="Q149" s="79">
        <v>320.24065784315201</v>
      </c>
      <c r="R149" s="79">
        <v>42.748204714434301</v>
      </c>
      <c r="S149" s="79">
        <v>74.8001071067645</v>
      </c>
      <c r="T149" s="79">
        <v>12.5114196589382</v>
      </c>
      <c r="U149" s="79">
        <v>57.001446894343403</v>
      </c>
      <c r="V149" s="79">
        <v>15.6600987087023</v>
      </c>
      <c r="W149" s="79">
        <v>3.5799943014703599</v>
      </c>
      <c r="X149" s="79">
        <v>20.708871500648399</v>
      </c>
      <c r="Y149" s="79">
        <v>3.1491594897610802</v>
      </c>
      <c r="Z149" s="79">
        <v>23.471929082590599</v>
      </c>
      <c r="AA149" s="79">
        <v>173.78257346543199</v>
      </c>
      <c r="AB149" s="79">
        <v>5.2911207544304704</v>
      </c>
      <c r="AC149" s="79">
        <v>16.143076519043099</v>
      </c>
      <c r="AD149" s="79">
        <v>15.375101089828499</v>
      </c>
      <c r="AE149" s="79">
        <v>2.29321491675609</v>
      </c>
    </row>
    <row r="150" spans="1:31" x14ac:dyDescent="0.35">
      <c r="A150" t="s">
        <v>193</v>
      </c>
      <c r="B150" s="79">
        <v>10197.8685183372</v>
      </c>
      <c r="C150" s="79">
        <v>11002.5548924347</v>
      </c>
      <c r="D150" s="79">
        <v>100000</v>
      </c>
      <c r="E150" s="79">
        <v>588546.99246139196</v>
      </c>
      <c r="F150" s="79">
        <v>3964.0950761681102</v>
      </c>
      <c r="G150" s="79">
        <v>45379.839245842501</v>
      </c>
      <c r="H150" s="79">
        <v>10049.2518641317</v>
      </c>
      <c r="I150" s="79">
        <v>1173.9466809877299</v>
      </c>
      <c r="J150" s="79">
        <v>144.584743849663</v>
      </c>
      <c r="K150" s="79">
        <v>80014.202477887899</v>
      </c>
      <c r="L150" s="79">
        <v>234.69538104121199</v>
      </c>
      <c r="M150" s="79">
        <v>138.62048139645199</v>
      </c>
      <c r="N150" s="79">
        <v>153.212807515983</v>
      </c>
      <c r="O150" s="79">
        <v>137.22973781527401</v>
      </c>
      <c r="P150" s="79">
        <v>164.17355179982701</v>
      </c>
      <c r="Q150" s="79">
        <v>232.894368625326</v>
      </c>
      <c r="R150" s="79">
        <v>59.348093149597503</v>
      </c>
      <c r="S150" s="79">
        <v>99.687073643649398</v>
      </c>
      <c r="T150" s="79">
        <v>16.111996348435401</v>
      </c>
      <c r="U150" s="79">
        <v>68.483251540258706</v>
      </c>
      <c r="V150" s="79">
        <v>15.1731398959315</v>
      </c>
      <c r="W150" s="79">
        <v>3.0048032516291201</v>
      </c>
      <c r="X150" s="79">
        <v>16.1767238765059</v>
      </c>
      <c r="Y150" s="79">
        <v>2.3105274950625798</v>
      </c>
      <c r="Z150" s="79">
        <v>14.6331996903375</v>
      </c>
      <c r="AA150" s="79">
        <v>98.508454480406002</v>
      </c>
      <c r="AB150" s="79">
        <v>3.1747123948908902</v>
      </c>
      <c r="AC150" s="79">
        <v>9.8550554540467292</v>
      </c>
      <c r="AD150" s="79">
        <v>9.7743597775963398</v>
      </c>
      <c r="AE150" s="79">
        <v>1.3406467144577801</v>
      </c>
    </row>
    <row r="151" spans="1:31" x14ac:dyDescent="0.35">
      <c r="A151" t="s">
        <v>193</v>
      </c>
      <c r="B151" s="79">
        <v>11386.1959353452</v>
      </c>
      <c r="C151" s="79">
        <v>11384.2747210627</v>
      </c>
      <c r="D151" s="79">
        <v>100000</v>
      </c>
      <c r="E151" s="79">
        <v>633922.05949305801</v>
      </c>
      <c r="F151" s="79">
        <v>4185.5582948787196</v>
      </c>
      <c r="G151" s="79">
        <v>45448.984663403498</v>
      </c>
      <c r="H151" s="79">
        <v>4566.31524062484</v>
      </c>
      <c r="I151" s="79">
        <v>1157.85588844266</v>
      </c>
      <c r="J151" s="79">
        <v>169.83355541446301</v>
      </c>
      <c r="K151" s="79">
        <v>99560.132771791599</v>
      </c>
      <c r="L151" s="79">
        <v>228.40821025124299</v>
      </c>
      <c r="M151" s="79">
        <v>143.013584027484</v>
      </c>
      <c r="N151" s="79">
        <v>155.478221967151</v>
      </c>
      <c r="O151" s="79">
        <v>140.29175414581499</v>
      </c>
      <c r="P151" s="79">
        <v>206.93360095132999</v>
      </c>
      <c r="Q151" s="79">
        <v>290.18700823309302</v>
      </c>
      <c r="R151" s="79">
        <v>63.827513472777099</v>
      </c>
      <c r="S151" s="79">
        <v>110.147655816859</v>
      </c>
      <c r="T151" s="79">
        <v>16.480178918524501</v>
      </c>
      <c r="U151" s="79">
        <v>70.502180472600102</v>
      </c>
      <c r="V151" s="79">
        <v>16.117147515974001</v>
      </c>
      <c r="W151" s="79">
        <v>3.1900974416235099</v>
      </c>
      <c r="X151" s="79">
        <v>16.139637270726201</v>
      </c>
      <c r="Y151" s="79">
        <v>2.5607697931013198</v>
      </c>
      <c r="Z151" s="79">
        <v>16.768082573551801</v>
      </c>
      <c r="AA151" s="79">
        <v>117.82590853387499</v>
      </c>
      <c r="AB151" s="79">
        <v>3.7286524174011899</v>
      </c>
      <c r="AC151" s="79">
        <v>12.1076042769522</v>
      </c>
      <c r="AD151" s="79">
        <v>12.029567970166299</v>
      </c>
      <c r="AE151" s="79">
        <v>1.85807723756848</v>
      </c>
    </row>
    <row r="152" spans="1:31" x14ac:dyDescent="0.35">
      <c r="A152" t="s">
        <v>193</v>
      </c>
      <c r="B152" s="79">
        <v>11847.532649106901</v>
      </c>
      <c r="C152" s="79">
        <v>11359.0617992146</v>
      </c>
      <c r="D152" s="79">
        <v>100000</v>
      </c>
      <c r="E152" s="79">
        <v>649882.15379335696</v>
      </c>
      <c r="F152" s="79">
        <v>3208.1860731577599</v>
      </c>
      <c r="G152" s="79">
        <v>44237.658729169503</v>
      </c>
      <c r="H152" s="79">
        <v>4516.8557851283404</v>
      </c>
      <c r="I152" s="79">
        <v>1231.10738390798</v>
      </c>
      <c r="J152" s="79">
        <v>149.063040293629</v>
      </c>
      <c r="K152" s="79">
        <v>79651.053822147107</v>
      </c>
      <c r="L152" s="79">
        <v>229.73586967476399</v>
      </c>
      <c r="M152" s="79">
        <v>150.10532830077301</v>
      </c>
      <c r="N152" s="79">
        <v>163.49150939018401</v>
      </c>
      <c r="O152" s="79">
        <v>146.852743177506</v>
      </c>
      <c r="P152" s="79">
        <v>184.24731552519799</v>
      </c>
      <c r="Q152" s="79">
        <v>213.03014343787299</v>
      </c>
      <c r="R152" s="79">
        <v>54.614127962737903</v>
      </c>
      <c r="S152" s="79">
        <v>87.140278723577097</v>
      </c>
      <c r="T152" s="79">
        <v>12.978688927769401</v>
      </c>
      <c r="U152" s="79">
        <v>51.414875295896501</v>
      </c>
      <c r="V152" s="79">
        <v>10.5218677049926</v>
      </c>
      <c r="W152" s="79">
        <v>2.1657283831379299</v>
      </c>
      <c r="X152" s="79">
        <v>10.3617085301253</v>
      </c>
      <c r="Y152" s="79">
        <v>1.6421602501106201</v>
      </c>
      <c r="Z152" s="79">
        <v>12.376581205175199</v>
      </c>
      <c r="AA152" s="79">
        <v>88.137603396841698</v>
      </c>
      <c r="AB152" s="79">
        <v>2.8010451689713798</v>
      </c>
      <c r="AC152" s="79">
        <v>8.8495466154903504</v>
      </c>
      <c r="AD152" s="79">
        <v>9.0108275393948194</v>
      </c>
      <c r="AE152" s="79">
        <v>1.47284668924896</v>
      </c>
    </row>
    <row r="153" spans="1:31" x14ac:dyDescent="0.35">
      <c r="A153" t="s">
        <v>193</v>
      </c>
      <c r="B153" s="79">
        <v>10727.687417212301</v>
      </c>
      <c r="C153" s="79">
        <v>10201.804277797401</v>
      </c>
      <c r="D153" s="79">
        <v>100000</v>
      </c>
      <c r="E153" s="79">
        <v>609464.00191156904</v>
      </c>
      <c r="F153" s="79">
        <v>1949.8193416940301</v>
      </c>
      <c r="G153" s="79">
        <v>44191.5659805752</v>
      </c>
      <c r="H153" s="79">
        <v>4435.4424767444598</v>
      </c>
      <c r="I153" s="79">
        <v>1067.20571206666</v>
      </c>
      <c r="J153" s="79">
        <v>148.87199949775101</v>
      </c>
      <c r="K153" s="79">
        <v>85361.377571122706</v>
      </c>
      <c r="L153" s="79">
        <v>254.91670127332301</v>
      </c>
      <c r="M153" s="79">
        <v>162.57074734782</v>
      </c>
      <c r="N153" s="79">
        <v>180.07912134364301</v>
      </c>
      <c r="O153" s="79">
        <v>159.00315895533001</v>
      </c>
      <c r="P153" s="79">
        <v>151.24186570698899</v>
      </c>
      <c r="Q153" s="79">
        <v>238.62633127509699</v>
      </c>
      <c r="R153" s="79">
        <v>93.9345532503649</v>
      </c>
      <c r="S153" s="79">
        <v>148.945527898221</v>
      </c>
      <c r="T153" s="79">
        <v>20.125516127231499</v>
      </c>
      <c r="U153" s="79">
        <v>69.697023431365494</v>
      </c>
      <c r="V153" s="79">
        <v>10.9117785280321</v>
      </c>
      <c r="W153" s="79">
        <v>1.9717402123261201</v>
      </c>
      <c r="X153" s="79">
        <v>8.2762799124813107</v>
      </c>
      <c r="Y153" s="79">
        <v>1.2912792717513699</v>
      </c>
      <c r="Z153" s="79">
        <v>9.26908181682494</v>
      </c>
      <c r="AA153" s="79">
        <v>61.109925729766601</v>
      </c>
      <c r="AB153" s="79">
        <v>2.0879419839981601</v>
      </c>
      <c r="AC153" s="79">
        <v>6.8113451975570403</v>
      </c>
      <c r="AD153" s="79">
        <v>7.1997327152321899</v>
      </c>
      <c r="AE153" s="79">
        <v>1.09050987980485</v>
      </c>
    </row>
    <row r="154" spans="1:31" x14ac:dyDescent="0.35">
      <c r="A154" t="s">
        <v>193</v>
      </c>
      <c r="B154" s="79">
        <v>9774.9504823273001</v>
      </c>
      <c r="C154" s="79">
        <v>11473.564199357899</v>
      </c>
      <c r="D154" s="79">
        <v>100000</v>
      </c>
      <c r="E154" s="79">
        <v>725317.76393094403</v>
      </c>
      <c r="F154" s="79">
        <v>3312.3792120725602</v>
      </c>
      <c r="G154" s="79">
        <v>43898.213556190502</v>
      </c>
      <c r="H154" s="79">
        <v>5556.0638911760198</v>
      </c>
      <c r="I154" s="79">
        <v>1259.6550587382301</v>
      </c>
      <c r="J154" s="79">
        <v>133.169174559335</v>
      </c>
      <c r="K154" s="79">
        <v>69241.411813198603</v>
      </c>
      <c r="L154" s="79">
        <v>223.89848825583201</v>
      </c>
      <c r="M154" s="79">
        <v>149.099067215026</v>
      </c>
      <c r="N154" s="79">
        <v>161.375432954459</v>
      </c>
      <c r="O154" s="79">
        <v>144.812310082886</v>
      </c>
      <c r="P154" s="79">
        <v>153.053290920953</v>
      </c>
      <c r="Q154" s="79">
        <v>158.201315017182</v>
      </c>
      <c r="R154" s="79">
        <v>63.547316290482897</v>
      </c>
      <c r="S154" s="79">
        <v>101.91401423969</v>
      </c>
      <c r="T154" s="79">
        <v>15.6330853416023</v>
      </c>
      <c r="U154" s="79">
        <v>62.658533747468503</v>
      </c>
      <c r="V154" s="79">
        <v>12.5557908331807</v>
      </c>
      <c r="W154" s="79">
        <v>2.5937880618517899</v>
      </c>
      <c r="X154" s="79">
        <v>13.9699517442091</v>
      </c>
      <c r="Y154" s="79">
        <v>2.2080497078833701</v>
      </c>
      <c r="Z154" s="79">
        <v>15.316882166132499</v>
      </c>
      <c r="AA154" s="79">
        <v>109.899274524956</v>
      </c>
      <c r="AB154" s="79">
        <v>3.5038303443016501</v>
      </c>
      <c r="AC154" s="79">
        <v>11.027247554865101</v>
      </c>
      <c r="AD154" s="79">
        <v>10.2692397179399</v>
      </c>
      <c r="AE154" s="79">
        <v>1.49071908250259</v>
      </c>
    </row>
    <row r="155" spans="1:31" x14ac:dyDescent="0.35">
      <c r="A155" t="s">
        <v>193</v>
      </c>
      <c r="B155" s="79">
        <v>12014.6128212653</v>
      </c>
      <c r="C155" s="79">
        <v>10900.815270347201</v>
      </c>
      <c r="D155" s="79">
        <v>100000</v>
      </c>
      <c r="E155" s="79">
        <v>612468.34730304498</v>
      </c>
      <c r="F155" s="79">
        <v>6427.7778275808396</v>
      </c>
      <c r="G155" s="79">
        <v>45412.9983592793</v>
      </c>
      <c r="H155" s="79">
        <v>4828.0607082721199</v>
      </c>
      <c r="I155" s="79">
        <v>1120.4313206418999</v>
      </c>
      <c r="J155" s="79">
        <v>164.31750009659399</v>
      </c>
      <c r="K155" s="79">
        <v>125083.294656586</v>
      </c>
      <c r="L155" s="79">
        <v>225.11169842273301</v>
      </c>
      <c r="M155" s="79">
        <v>199.07587161884101</v>
      </c>
      <c r="N155" s="79">
        <v>213.16732917021301</v>
      </c>
      <c r="O155" s="79">
        <v>197.68017052028401</v>
      </c>
      <c r="P155" s="79">
        <v>139.15535731835999</v>
      </c>
      <c r="Q155" s="79">
        <v>248.614228975061</v>
      </c>
      <c r="R155" s="79">
        <v>99.533767887275999</v>
      </c>
      <c r="S155" s="79">
        <v>180.07382907938899</v>
      </c>
      <c r="T155" s="79">
        <v>24.655371039455499</v>
      </c>
      <c r="U155" s="79">
        <v>99.890319158308301</v>
      </c>
      <c r="V155" s="79">
        <v>20.099139278843801</v>
      </c>
      <c r="W155" s="79">
        <v>3.9041781559096398</v>
      </c>
      <c r="X155" s="79">
        <v>20.191260827818201</v>
      </c>
      <c r="Y155" s="79">
        <v>2.69852317087132</v>
      </c>
      <c r="Z155" s="79">
        <v>16.788114915851601</v>
      </c>
      <c r="AA155" s="79">
        <v>107.31550582120801</v>
      </c>
      <c r="AB155" s="79">
        <v>3.5900986785465401</v>
      </c>
      <c r="AC155" s="79">
        <v>10.542450999055999</v>
      </c>
      <c r="AD155" s="79">
        <v>9.4532667212190393</v>
      </c>
      <c r="AE155" s="79">
        <v>1.4657306288763099</v>
      </c>
    </row>
    <row r="156" spans="1:31" x14ac:dyDescent="0.35">
      <c r="A156" t="s">
        <v>193</v>
      </c>
      <c r="B156" s="79">
        <v>10810.539366602899</v>
      </c>
      <c r="C156" s="79">
        <v>11398.650277594699</v>
      </c>
      <c r="D156" s="79">
        <v>100000</v>
      </c>
      <c r="E156" s="79">
        <v>629268.56473636697</v>
      </c>
      <c r="F156" s="79">
        <v>3628.5637261101901</v>
      </c>
      <c r="G156" s="79">
        <v>42929.951665827997</v>
      </c>
      <c r="H156" s="79">
        <v>4078.5650936294801</v>
      </c>
      <c r="I156" s="79">
        <v>1212.0898077812501</v>
      </c>
      <c r="J156" s="79">
        <v>161.43745587502499</v>
      </c>
      <c r="K156" s="79">
        <v>99430.494892912699</v>
      </c>
      <c r="L156" s="79">
        <v>209.443460762673</v>
      </c>
      <c r="M156" s="79">
        <v>196.68040299966401</v>
      </c>
      <c r="N156" s="79">
        <v>211.41188148391899</v>
      </c>
      <c r="O156" s="79">
        <v>190.964180365033</v>
      </c>
      <c r="P156" s="79">
        <v>142.189639914514</v>
      </c>
      <c r="Q156" s="79">
        <v>329.14349760642801</v>
      </c>
      <c r="R156" s="79">
        <v>102.460894895218</v>
      </c>
      <c r="S156" s="79">
        <v>161.209113200269</v>
      </c>
      <c r="T156" s="79">
        <v>24.089947509576099</v>
      </c>
      <c r="U156" s="79">
        <v>88.244648835901501</v>
      </c>
      <c r="V156" s="79">
        <v>14.892212994928901</v>
      </c>
      <c r="W156" s="79">
        <v>2.8512570283584302</v>
      </c>
      <c r="X156" s="79">
        <v>12.7080848347564</v>
      </c>
      <c r="Y156" s="79">
        <v>1.8461933159100601</v>
      </c>
      <c r="Z156" s="79">
        <v>11.843919021816401</v>
      </c>
      <c r="AA156" s="79">
        <v>83.450295648387296</v>
      </c>
      <c r="AB156" s="79">
        <v>2.63696215615809</v>
      </c>
      <c r="AC156" s="79">
        <v>8.3548240449096198</v>
      </c>
      <c r="AD156" s="79">
        <v>8.5173203732226703</v>
      </c>
      <c r="AE156" s="79">
        <v>1.25295193751416</v>
      </c>
    </row>
    <row r="157" spans="1:31" x14ac:dyDescent="0.35">
      <c r="A157" t="s">
        <v>193</v>
      </c>
      <c r="B157" s="79">
        <v>12410.293810150601</v>
      </c>
      <c r="C157" s="79">
        <v>11304.216630740901</v>
      </c>
      <c r="D157" s="79">
        <v>100000</v>
      </c>
      <c r="E157" s="79">
        <v>635445.03548479499</v>
      </c>
      <c r="F157" s="79">
        <v>3484.4706392306498</v>
      </c>
      <c r="G157" s="79">
        <v>45442.3923080893</v>
      </c>
      <c r="H157" s="79">
        <v>3381.2768089973802</v>
      </c>
      <c r="I157" s="79">
        <v>1203.7955382084499</v>
      </c>
      <c r="J157" s="79">
        <v>148.886653580207</v>
      </c>
      <c r="K157" s="79">
        <v>95709.916420755893</v>
      </c>
      <c r="L157" s="79">
        <v>221.47104417945101</v>
      </c>
      <c r="M157" s="79">
        <v>136.483156805384</v>
      </c>
      <c r="N157" s="79">
        <v>149.15443734593401</v>
      </c>
      <c r="O157" s="79">
        <v>134.243527591918</v>
      </c>
      <c r="P157" s="79">
        <v>199.535301093545</v>
      </c>
      <c r="Q157" s="79">
        <v>204.94516778298399</v>
      </c>
      <c r="R157" s="79">
        <v>43.520415553032699</v>
      </c>
      <c r="S157" s="79">
        <v>69.953238671767494</v>
      </c>
      <c r="T157" s="79">
        <v>11.337058315328299</v>
      </c>
      <c r="U157" s="79">
        <v>45.887684513073097</v>
      </c>
      <c r="V157" s="79">
        <v>9.8963577341173501</v>
      </c>
      <c r="W157" s="79">
        <v>2.1163654229953099</v>
      </c>
      <c r="X157" s="79">
        <v>11.069248059969</v>
      </c>
      <c r="Y157" s="79">
        <v>1.70208863893728</v>
      </c>
      <c r="Z157" s="79">
        <v>12.051350532491201</v>
      </c>
      <c r="AA157" s="79">
        <v>91.353422336667805</v>
      </c>
      <c r="AB157" s="79">
        <v>2.8329324893059602</v>
      </c>
      <c r="AC157" s="79">
        <v>9.5271019676617605</v>
      </c>
      <c r="AD157" s="79">
        <v>9.6479202281974601</v>
      </c>
      <c r="AE157" s="79">
        <v>1.4843227622520401</v>
      </c>
    </row>
    <row r="158" spans="1:31" x14ac:dyDescent="0.35">
      <c r="A158" t="s">
        <v>193</v>
      </c>
      <c r="B158" s="79">
        <v>9606.7272222625597</v>
      </c>
      <c r="C158" s="79">
        <v>11397.8073290824</v>
      </c>
      <c r="D158" s="79">
        <v>100000</v>
      </c>
      <c r="E158" s="79">
        <v>615549.96985955397</v>
      </c>
      <c r="F158" s="79">
        <v>3462.76406802773</v>
      </c>
      <c r="G158" s="79">
        <v>46890.189873140203</v>
      </c>
      <c r="H158" s="79">
        <v>6531.7260163862602</v>
      </c>
      <c r="I158" s="79">
        <v>1123.1706762040601</v>
      </c>
      <c r="J158" s="79">
        <v>182.50032964219099</v>
      </c>
      <c r="K158" s="79">
        <v>110369.357998299</v>
      </c>
      <c r="L158" s="79">
        <v>264.23539982698799</v>
      </c>
      <c r="M158" s="79">
        <v>168.53833225354501</v>
      </c>
      <c r="N158" s="79">
        <v>184.53884361621999</v>
      </c>
      <c r="O158" s="79">
        <v>169.11597372408099</v>
      </c>
      <c r="P158" s="79">
        <v>135.935559396141</v>
      </c>
      <c r="Q158" s="79">
        <v>200.726542453055</v>
      </c>
      <c r="R158" s="79">
        <v>70.542983918110707</v>
      </c>
      <c r="S158" s="79">
        <v>115.729869107287</v>
      </c>
      <c r="T158" s="79">
        <v>17.622902289548598</v>
      </c>
      <c r="U158" s="79">
        <v>65.936932830526402</v>
      </c>
      <c r="V158" s="79">
        <v>11.5566777567653</v>
      </c>
      <c r="W158" s="79">
        <v>2.4004219015802901</v>
      </c>
      <c r="X158" s="79">
        <v>10.874714985270201</v>
      </c>
      <c r="Y158" s="79">
        <v>1.6366093327426601</v>
      </c>
      <c r="Z158" s="79">
        <v>11.169772828809499</v>
      </c>
      <c r="AA158" s="79">
        <v>77.930581075141504</v>
      </c>
      <c r="AB158" s="79">
        <v>2.4335670313413198</v>
      </c>
      <c r="AC158" s="79">
        <v>7.6549104137926403</v>
      </c>
      <c r="AD158" s="79">
        <v>7.5736723762153204</v>
      </c>
      <c r="AE158" s="79">
        <v>1.2139153226861901</v>
      </c>
    </row>
    <row r="159" spans="1:31" x14ac:dyDescent="0.35">
      <c r="A159" t="s">
        <v>193</v>
      </c>
      <c r="B159" s="79">
        <v>10108.797714324801</v>
      </c>
      <c r="C159" s="79">
        <v>11010.3776369763</v>
      </c>
      <c r="D159" s="79">
        <v>100000</v>
      </c>
      <c r="E159" s="79">
        <v>592153.31046671094</v>
      </c>
      <c r="F159" s="79">
        <v>3163.7733009173198</v>
      </c>
      <c r="G159" s="79">
        <v>45760.159090993402</v>
      </c>
      <c r="H159" s="79">
        <v>3917.4354721466402</v>
      </c>
      <c r="I159" s="79">
        <v>1280.25955834055</v>
      </c>
      <c r="J159" s="79">
        <v>158.44019734075101</v>
      </c>
      <c r="K159" s="79">
        <v>38282.928816095497</v>
      </c>
      <c r="L159" s="79">
        <v>225.182142287479</v>
      </c>
      <c r="M159" s="79">
        <v>115.789266049272</v>
      </c>
      <c r="N159" s="79">
        <v>129.76753692281599</v>
      </c>
      <c r="O159" s="79">
        <v>113.831936088037</v>
      </c>
      <c r="P159" s="79">
        <v>173.53975545028001</v>
      </c>
      <c r="Q159" s="79">
        <v>129.83929674528699</v>
      </c>
      <c r="R159" s="79">
        <v>45.281784239289202</v>
      </c>
      <c r="S159" s="79">
        <v>66.083211330451505</v>
      </c>
      <c r="T159" s="79">
        <v>9.8042237612782905</v>
      </c>
      <c r="U159" s="79">
        <v>36.323024443873102</v>
      </c>
      <c r="V159" s="79">
        <v>6.9653071175115198</v>
      </c>
      <c r="W159" s="79">
        <v>1.6184538098753301</v>
      </c>
      <c r="X159" s="79">
        <v>7.5796876322220603</v>
      </c>
      <c r="Y159" s="79">
        <v>1.1918351740020099</v>
      </c>
      <c r="Z159" s="79">
        <v>9.2467930895663297</v>
      </c>
      <c r="AA159" s="79">
        <v>72.970403949337594</v>
      </c>
      <c r="AB159" s="79">
        <v>2.1949820992151001</v>
      </c>
      <c r="AC159" s="79">
        <v>7.5108040392009698</v>
      </c>
      <c r="AD159" s="79">
        <v>8.0473460982196006</v>
      </c>
      <c r="AE159" s="79">
        <v>1.2774323381236701</v>
      </c>
    </row>
    <row r="160" spans="1:31" x14ac:dyDescent="0.35">
      <c r="A160" t="s">
        <v>193</v>
      </c>
      <c r="B160" s="79">
        <v>12166.1425671342</v>
      </c>
      <c r="C160" s="79">
        <v>10525.4813513766</v>
      </c>
      <c r="D160" s="79">
        <v>100000</v>
      </c>
      <c r="E160" s="79">
        <v>668580.63198636496</v>
      </c>
      <c r="F160" s="79">
        <v>3756.4687154458402</v>
      </c>
      <c r="G160" s="79">
        <v>46529.360854037499</v>
      </c>
      <c r="H160" s="79">
        <v>3291.87757260323</v>
      </c>
      <c r="I160" s="79">
        <v>1118.4518865473201</v>
      </c>
      <c r="J160" s="79">
        <v>169.24026623851901</v>
      </c>
      <c r="K160" s="79">
        <v>164091.62819704399</v>
      </c>
      <c r="L160" s="79">
        <v>227.565525589533</v>
      </c>
      <c r="M160" s="79">
        <v>174.576402479992</v>
      </c>
      <c r="N160" s="79">
        <v>188.901626513753</v>
      </c>
      <c r="O160" s="79">
        <v>171.214686753824</v>
      </c>
      <c r="P160" s="79">
        <v>210.82917749524901</v>
      </c>
      <c r="Q160" s="79">
        <v>307.90121160704899</v>
      </c>
      <c r="R160" s="79">
        <v>42.769639304948001</v>
      </c>
      <c r="S160" s="79">
        <v>68.719789243616802</v>
      </c>
      <c r="T160" s="79">
        <v>10.9588296234505</v>
      </c>
      <c r="U160" s="79">
        <v>44.3086937692132</v>
      </c>
      <c r="V160" s="79">
        <v>10.4388045300852</v>
      </c>
      <c r="W160" s="79">
        <v>2.4367058315619601</v>
      </c>
      <c r="X160" s="79">
        <v>12.306342133140401</v>
      </c>
      <c r="Y160" s="79">
        <v>1.9281407840154801</v>
      </c>
      <c r="Z160" s="79">
        <v>14.1523158228089</v>
      </c>
      <c r="AA160" s="79">
        <v>106.74696496640099</v>
      </c>
      <c r="AB160" s="79">
        <v>3.4453258869096799</v>
      </c>
      <c r="AC160" s="79">
        <v>10.894602841070601</v>
      </c>
      <c r="AD160" s="79">
        <v>11.040960812941499</v>
      </c>
      <c r="AE160" s="79">
        <v>1.7096955096900299</v>
      </c>
    </row>
    <row r="161" spans="1:31" x14ac:dyDescent="0.35">
      <c r="A161" t="s">
        <v>193</v>
      </c>
      <c r="B161" s="79">
        <v>10208.6546016457</v>
      </c>
      <c r="C161" s="79">
        <v>11271.8261913638</v>
      </c>
      <c r="D161" s="79">
        <v>100000</v>
      </c>
      <c r="E161" s="79">
        <v>724431.63639352005</v>
      </c>
      <c r="F161" s="79">
        <v>4866.8854380334496</v>
      </c>
      <c r="G161" s="79">
        <v>43240.119294636403</v>
      </c>
      <c r="H161" s="79">
        <v>5275.1672776434998</v>
      </c>
      <c r="I161" s="79">
        <v>1211.3124673483701</v>
      </c>
      <c r="J161" s="79">
        <v>203.05901698165599</v>
      </c>
      <c r="K161" s="79">
        <v>119726.396119272</v>
      </c>
      <c r="L161" s="79">
        <v>230.047815838312</v>
      </c>
      <c r="M161" s="79">
        <v>136.83071998819199</v>
      </c>
      <c r="N161" s="79">
        <v>153.09900587104499</v>
      </c>
      <c r="O161" s="79">
        <v>134.58907170774199</v>
      </c>
      <c r="P161" s="79">
        <v>152.35085002479201</v>
      </c>
      <c r="Q161" s="79">
        <v>317.87831765171802</v>
      </c>
      <c r="R161" s="79">
        <v>49.7424448623755</v>
      </c>
      <c r="S161" s="79">
        <v>87.046806631105497</v>
      </c>
      <c r="T161" s="79">
        <v>14.183059798405001</v>
      </c>
      <c r="U161" s="79">
        <v>63.650031779492799</v>
      </c>
      <c r="V161" s="79">
        <v>15.5523168498618</v>
      </c>
      <c r="W161" s="79">
        <v>3.3684185481556499</v>
      </c>
      <c r="X161" s="79">
        <v>17.029623666231299</v>
      </c>
      <c r="Y161" s="79">
        <v>2.38738815965156</v>
      </c>
      <c r="Z161" s="79">
        <v>15.6546279936203</v>
      </c>
      <c r="AA161" s="79">
        <v>105.50302082689799</v>
      </c>
      <c r="AB161" s="79">
        <v>3.2435283008467701</v>
      </c>
      <c r="AC161" s="79">
        <v>9.9903622531193701</v>
      </c>
      <c r="AD161" s="79">
        <v>9.0425909326883698</v>
      </c>
      <c r="AE161" s="79">
        <v>1.49684436623577</v>
      </c>
    </row>
    <row r="162" spans="1:31" x14ac:dyDescent="0.35">
      <c r="A162" t="s">
        <v>193</v>
      </c>
      <c r="B162" s="79">
        <v>10589.878190572899</v>
      </c>
      <c r="C162" s="79">
        <v>11308.1513039779</v>
      </c>
      <c r="D162" s="79">
        <v>100000</v>
      </c>
      <c r="E162" s="79">
        <v>522754.68010241399</v>
      </c>
      <c r="F162" s="79">
        <v>3481.1523751200398</v>
      </c>
      <c r="G162" s="79">
        <v>43757.388553115699</v>
      </c>
      <c r="H162" s="79">
        <v>3937.53826218837</v>
      </c>
      <c r="I162" s="79">
        <v>1146.2225640676199</v>
      </c>
      <c r="J162" s="79">
        <v>196.36921616489499</v>
      </c>
      <c r="K162" s="79">
        <v>97603.870390363794</v>
      </c>
      <c r="L162" s="79">
        <v>229.476976866402</v>
      </c>
      <c r="M162" s="79">
        <v>138.527611571064</v>
      </c>
      <c r="N162" s="79">
        <v>154.109696903778</v>
      </c>
      <c r="O162" s="79">
        <v>138.597045099556</v>
      </c>
      <c r="P162" s="79">
        <v>222.37462972540899</v>
      </c>
      <c r="Q162" s="79">
        <v>137.953994659567</v>
      </c>
      <c r="R162" s="79">
        <v>54.894058083461402</v>
      </c>
      <c r="S162" s="79">
        <v>83.565222793786702</v>
      </c>
      <c r="T162" s="79">
        <v>12.657755705218101</v>
      </c>
      <c r="U162" s="79">
        <v>48.574384719086801</v>
      </c>
      <c r="V162" s="79">
        <v>9.0777628014466405</v>
      </c>
      <c r="W162" s="79">
        <v>1.8145943056654199</v>
      </c>
      <c r="X162" s="79">
        <v>9.0686673997802103</v>
      </c>
      <c r="Y162" s="79">
        <v>1.42720590723093</v>
      </c>
      <c r="Z162" s="79">
        <v>9.9548300735451001</v>
      </c>
      <c r="AA162" s="79">
        <v>73.708311476056906</v>
      </c>
      <c r="AB162" s="79">
        <v>2.29233287866494</v>
      </c>
      <c r="AC162" s="79">
        <v>7.4620736443549696</v>
      </c>
      <c r="AD162" s="79">
        <v>7.5292128137389698</v>
      </c>
      <c r="AE162" s="79">
        <v>1.11093441308004</v>
      </c>
    </row>
    <row r="163" spans="1:31" x14ac:dyDescent="0.35">
      <c r="A163" t="s">
        <v>193</v>
      </c>
      <c r="B163" s="79">
        <v>10945.0835817963</v>
      </c>
      <c r="C163" s="79">
        <v>11196.2644686985</v>
      </c>
      <c r="D163" s="79">
        <v>100000</v>
      </c>
      <c r="E163" s="79">
        <v>627214.42716870899</v>
      </c>
      <c r="F163" s="79">
        <v>5651.4197534315699</v>
      </c>
      <c r="G163" s="79">
        <v>44995.152617005398</v>
      </c>
      <c r="H163" s="79">
        <v>4059.9003952336502</v>
      </c>
      <c r="I163" s="79">
        <v>1209.1091683458801</v>
      </c>
      <c r="J163" s="79">
        <v>170.62979900023601</v>
      </c>
      <c r="K163" s="79">
        <v>128186.85234449001</v>
      </c>
      <c r="L163" s="79">
        <v>245.73509847808199</v>
      </c>
      <c r="M163" s="79">
        <v>177.05931556350799</v>
      </c>
      <c r="N163" s="79">
        <v>192.24194372910301</v>
      </c>
      <c r="O163" s="79">
        <v>174.481163329368</v>
      </c>
      <c r="P163" s="79">
        <v>151.09398951253399</v>
      </c>
      <c r="Q163" s="79">
        <v>307.75280332279198</v>
      </c>
      <c r="R163" s="79">
        <v>56.759221736887802</v>
      </c>
      <c r="S163" s="79">
        <v>93.846189590705706</v>
      </c>
      <c r="T163" s="79">
        <v>15.0077416221233</v>
      </c>
      <c r="U163" s="79">
        <v>65.713014730683895</v>
      </c>
      <c r="V163" s="79">
        <v>15.5749728143475</v>
      </c>
      <c r="W163" s="79">
        <v>3.3456251309087199</v>
      </c>
      <c r="X163" s="79">
        <v>17.596624526855301</v>
      </c>
      <c r="Y163" s="79">
        <v>2.6294532414315701</v>
      </c>
      <c r="Z163" s="79">
        <v>16.654054086728799</v>
      </c>
      <c r="AA163" s="79">
        <v>111.86076862719401</v>
      </c>
      <c r="AB163" s="79">
        <v>3.6012877193225199</v>
      </c>
      <c r="AC163" s="79">
        <v>10.4473998698041</v>
      </c>
      <c r="AD163" s="79">
        <v>10.1184173460494</v>
      </c>
      <c r="AE163" s="79">
        <v>1.406343474939</v>
      </c>
    </row>
    <row r="164" spans="1:31" x14ac:dyDescent="0.35">
      <c r="A164" t="s">
        <v>193</v>
      </c>
      <c r="B164" s="79">
        <v>13369.9546918086</v>
      </c>
      <c r="C164" s="79">
        <v>11427.160197024299</v>
      </c>
      <c r="D164" s="79">
        <v>100000</v>
      </c>
      <c r="E164" s="79">
        <v>628516.41450433503</v>
      </c>
      <c r="F164" s="79">
        <v>2604.5857045685502</v>
      </c>
      <c r="G164" s="79">
        <v>45748.4519042908</v>
      </c>
      <c r="H164" s="79">
        <v>8262.8483521666603</v>
      </c>
      <c r="I164" s="79">
        <v>1097.64916857772</v>
      </c>
      <c r="J164" s="79">
        <v>175.46344334972599</v>
      </c>
      <c r="K164" s="79">
        <v>55926.715857240997</v>
      </c>
      <c r="L164" s="79">
        <v>253.58500490514299</v>
      </c>
      <c r="M164" s="79">
        <v>128.49263311151199</v>
      </c>
      <c r="N164" s="79">
        <v>146.065193255634</v>
      </c>
      <c r="O164" s="79">
        <v>130.13549030389001</v>
      </c>
      <c r="P164" s="79">
        <v>183.561567977012</v>
      </c>
      <c r="Q164" s="79">
        <v>156.01370145484401</v>
      </c>
      <c r="R164" s="79">
        <v>56.913428053846303</v>
      </c>
      <c r="S164" s="79">
        <v>97.913669757884705</v>
      </c>
      <c r="T164" s="79">
        <v>14.659573881651999</v>
      </c>
      <c r="U164" s="79">
        <v>54.992073439064498</v>
      </c>
      <c r="V164" s="79">
        <v>10.2798985654061</v>
      </c>
      <c r="W164" s="79">
        <v>2.0483087423672002</v>
      </c>
      <c r="X164" s="79">
        <v>9.7945665937163309</v>
      </c>
      <c r="Y164" s="79">
        <v>1.53466205435117</v>
      </c>
      <c r="Z164" s="79">
        <v>11.7144959465809</v>
      </c>
      <c r="AA164" s="79">
        <v>84.844001154996505</v>
      </c>
      <c r="AB164" s="79">
        <v>2.5283129239619502</v>
      </c>
      <c r="AC164" s="79">
        <v>8.4916383649984102</v>
      </c>
      <c r="AD164" s="79">
        <v>9.1672328768874802</v>
      </c>
      <c r="AE164" s="79">
        <v>1.4729578907971701</v>
      </c>
    </row>
    <row r="165" spans="1:31" x14ac:dyDescent="0.35">
      <c r="A165" t="s">
        <v>193</v>
      </c>
      <c r="B165" s="79">
        <v>10559.2846263996</v>
      </c>
      <c r="C165" s="79">
        <v>10972.6653703376</v>
      </c>
      <c r="D165" s="79">
        <v>100000</v>
      </c>
      <c r="E165" s="79">
        <v>608051.16043690895</v>
      </c>
      <c r="F165" s="79">
        <v>3094.2432424990102</v>
      </c>
      <c r="G165" s="79">
        <v>45233.496156784997</v>
      </c>
      <c r="H165" s="79">
        <v>4659.6907388910404</v>
      </c>
      <c r="I165" s="79">
        <v>1117.39570064955</v>
      </c>
      <c r="J165" s="79">
        <v>163.04893874767899</v>
      </c>
      <c r="K165" s="79">
        <v>60527.633905331299</v>
      </c>
      <c r="L165" s="79">
        <v>230.69720504959599</v>
      </c>
      <c r="M165" s="79">
        <v>128.448030263774</v>
      </c>
      <c r="N165" s="79">
        <v>143.342629132197</v>
      </c>
      <c r="O165" s="79">
        <v>127.55698433411401</v>
      </c>
      <c r="P165" s="79">
        <v>137.91941566759999</v>
      </c>
      <c r="Q165" s="79">
        <v>163.10232161021801</v>
      </c>
      <c r="R165" s="79">
        <v>43.131529100681902</v>
      </c>
      <c r="S165" s="79">
        <v>71.447729349676294</v>
      </c>
      <c r="T165" s="79">
        <v>10.9023745833193</v>
      </c>
      <c r="U165" s="79">
        <v>45.459216513775502</v>
      </c>
      <c r="V165" s="79">
        <v>10.5251399375557</v>
      </c>
      <c r="W165" s="79">
        <v>2.3510523531656098</v>
      </c>
      <c r="X165" s="79">
        <v>14.6252592323331</v>
      </c>
      <c r="Y165" s="79">
        <v>2.9532868149854199</v>
      </c>
      <c r="Z165" s="79">
        <v>24.4711785892077</v>
      </c>
      <c r="AA165" s="79">
        <v>184.83644795340601</v>
      </c>
      <c r="AB165" s="79">
        <v>6.0884386373866999</v>
      </c>
      <c r="AC165" s="79">
        <v>18.939036313760901</v>
      </c>
      <c r="AD165" s="79">
        <v>17.013804604325198</v>
      </c>
      <c r="AE165" s="79">
        <v>2.3815531159873098</v>
      </c>
    </row>
    <row r="166" spans="1:31" x14ac:dyDescent="0.35">
      <c r="A166" t="s">
        <v>193</v>
      </c>
      <c r="B166" s="79">
        <v>15737.8920170561</v>
      </c>
      <c r="C166" s="79">
        <v>10417.887268807001</v>
      </c>
      <c r="D166" s="79">
        <v>100000</v>
      </c>
      <c r="E166" s="79">
        <v>613722.11813510803</v>
      </c>
      <c r="F166" s="79">
        <v>6209.20423630801</v>
      </c>
      <c r="G166" s="79">
        <v>45340.347190867498</v>
      </c>
      <c r="H166" s="79">
        <v>5992.2564122203603</v>
      </c>
      <c r="I166" s="79">
        <v>1126.25417900611</v>
      </c>
      <c r="J166" s="79">
        <v>188.35583527233601</v>
      </c>
      <c r="K166" s="79">
        <v>218965.005227552</v>
      </c>
      <c r="L166" s="79">
        <v>237.55436006463299</v>
      </c>
      <c r="M166" s="79">
        <v>173.09066009668899</v>
      </c>
      <c r="N166" s="79">
        <v>186.04667435024299</v>
      </c>
      <c r="O166" s="79">
        <v>169.925580389163</v>
      </c>
      <c r="P166" s="79">
        <v>130.291133207597</v>
      </c>
      <c r="Q166" s="79">
        <v>466.62791347986598</v>
      </c>
      <c r="R166" s="79">
        <v>44.964625495995698</v>
      </c>
      <c r="S166" s="79">
        <v>75.773790314470105</v>
      </c>
      <c r="T166" s="79">
        <v>12.695650971778701</v>
      </c>
      <c r="U166" s="79">
        <v>56.223120307152698</v>
      </c>
      <c r="V166" s="79">
        <v>14.9141616384934</v>
      </c>
      <c r="W166" s="79">
        <v>2.88865622108974</v>
      </c>
      <c r="X166" s="79">
        <v>16.078103348616601</v>
      </c>
      <c r="Y166" s="79">
        <v>2.2058147270666502</v>
      </c>
      <c r="Z166" s="79">
        <v>14.5829574499349</v>
      </c>
      <c r="AA166" s="79">
        <v>99.451105211318904</v>
      </c>
      <c r="AB166" s="79">
        <v>3.3038989356880801</v>
      </c>
      <c r="AC166" s="79">
        <v>9.3068205315728996</v>
      </c>
      <c r="AD166" s="79">
        <v>8.9782864792852095</v>
      </c>
      <c r="AE166" s="79">
        <v>1.31175259345864</v>
      </c>
    </row>
    <row r="167" spans="1:31" x14ac:dyDescent="0.35">
      <c r="A167" t="s">
        <v>193</v>
      </c>
      <c r="B167" s="79">
        <v>15447.2899769258</v>
      </c>
      <c r="C167" s="79">
        <v>10811.0583444439</v>
      </c>
      <c r="D167" s="79">
        <v>100000</v>
      </c>
      <c r="E167" s="79">
        <v>590913.25070739095</v>
      </c>
      <c r="F167" s="79">
        <v>1660.1095608271701</v>
      </c>
      <c r="G167" s="79">
        <v>43002.973869590598</v>
      </c>
      <c r="H167" s="79">
        <v>7537.2637424374398</v>
      </c>
      <c r="I167" s="79">
        <v>1160.74412069049</v>
      </c>
      <c r="J167" s="79">
        <v>128.17030962098701</v>
      </c>
      <c r="K167" s="79">
        <v>63905.450630550702</v>
      </c>
      <c r="L167" s="79">
        <v>222.23725846022401</v>
      </c>
      <c r="M167" s="79">
        <v>160.971243326219</v>
      </c>
      <c r="N167" s="79">
        <v>176.09300627717599</v>
      </c>
      <c r="O167" s="79">
        <v>160.87579406226101</v>
      </c>
      <c r="P167" s="79">
        <v>130.424941626953</v>
      </c>
      <c r="Q167" s="79">
        <v>117.247256575371</v>
      </c>
      <c r="R167" s="79">
        <v>56.716715582439598</v>
      </c>
      <c r="S167" s="79">
        <v>82.415142983830705</v>
      </c>
      <c r="T167" s="79">
        <v>11.513316402420299</v>
      </c>
      <c r="U167" s="79">
        <v>38.973395818776197</v>
      </c>
      <c r="V167" s="79">
        <v>5.9143980031758101</v>
      </c>
      <c r="W167" s="79">
        <v>1.5063365738258201</v>
      </c>
      <c r="X167" s="79">
        <v>5.6095027097265202</v>
      </c>
      <c r="Y167" s="79">
        <v>1.0663716459258299</v>
      </c>
      <c r="Z167" s="79">
        <v>7.3737515481929403</v>
      </c>
      <c r="AA167" s="79">
        <v>59.556245198302101</v>
      </c>
      <c r="AB167" s="79">
        <v>1.8487699518529599</v>
      </c>
      <c r="AC167" s="79">
        <v>6.1569829182265403</v>
      </c>
      <c r="AD167" s="79">
        <v>6.6897016524544499</v>
      </c>
      <c r="AE167" s="79">
        <v>1.0672064165267801</v>
      </c>
    </row>
    <row r="168" spans="1:31" x14ac:dyDescent="0.35">
      <c r="A168" t="s">
        <v>193</v>
      </c>
      <c r="B168" s="79">
        <v>11164.755942449099</v>
      </c>
      <c r="C168" s="79">
        <v>11429.5747100192</v>
      </c>
      <c r="D168" s="79">
        <v>100000</v>
      </c>
      <c r="E168" s="79">
        <v>605019.25101182098</v>
      </c>
      <c r="F168" s="79">
        <v>1801.4340814181301</v>
      </c>
      <c r="G168" s="79">
        <v>45959.964950871501</v>
      </c>
      <c r="H168" s="79">
        <v>3368.38722539331</v>
      </c>
      <c r="I168" s="79">
        <v>1169.30847336329</v>
      </c>
      <c r="J168" s="79">
        <v>135.47771128655501</v>
      </c>
      <c r="K168" s="79">
        <v>33877.732924043499</v>
      </c>
      <c r="L168" s="79">
        <v>230.66477953863199</v>
      </c>
      <c r="M168" s="79">
        <v>95.204290456414</v>
      </c>
      <c r="N168" s="79">
        <v>111.076556380707</v>
      </c>
      <c r="O168" s="79">
        <v>94.042103790876595</v>
      </c>
      <c r="P168" s="79">
        <v>239.20632649236401</v>
      </c>
      <c r="Q168" s="79">
        <v>85.564176997790099</v>
      </c>
      <c r="R168" s="79">
        <v>26.194629414713201</v>
      </c>
      <c r="S168" s="79">
        <v>41.592189650754001</v>
      </c>
      <c r="T168" s="79">
        <v>5.8442047650675697</v>
      </c>
      <c r="U168" s="79">
        <v>24.549983917996101</v>
      </c>
      <c r="V168" s="79">
        <v>5.5412328955815102</v>
      </c>
      <c r="W168" s="79">
        <v>1.2433965256753801</v>
      </c>
      <c r="X168" s="79">
        <v>6.0992440038142899</v>
      </c>
      <c r="Y168" s="79">
        <v>1.10507437866411</v>
      </c>
      <c r="Z168" s="79">
        <v>8.4120396100263193</v>
      </c>
      <c r="AA168" s="79">
        <v>64.313073260569496</v>
      </c>
      <c r="AB168" s="79">
        <v>1.9701951920787599</v>
      </c>
      <c r="AC168" s="79">
        <v>6.8761693427456603</v>
      </c>
      <c r="AD168" s="79">
        <v>7.5632392872047198</v>
      </c>
      <c r="AE168" s="79">
        <v>1.20178563649463</v>
      </c>
    </row>
    <row r="169" spans="1:31" x14ac:dyDescent="0.35">
      <c r="A169" t="s">
        <v>193</v>
      </c>
      <c r="B169" s="79">
        <v>12394.577651743</v>
      </c>
      <c r="C169" s="79">
        <v>11364.2675731567</v>
      </c>
      <c r="D169" s="79">
        <v>100000</v>
      </c>
      <c r="E169" s="79">
        <v>665932.06448522699</v>
      </c>
      <c r="F169" s="79">
        <v>6059.5897427979999</v>
      </c>
      <c r="G169" s="79">
        <v>44461.543658362803</v>
      </c>
      <c r="H169" s="79">
        <v>4491.9981896748104</v>
      </c>
      <c r="I169" s="79">
        <v>1235.27125138677</v>
      </c>
      <c r="J169" s="79">
        <v>218.48728906823001</v>
      </c>
      <c r="K169" s="79">
        <v>186239.10120589699</v>
      </c>
      <c r="L169" s="79">
        <v>219.77538912372401</v>
      </c>
      <c r="M169" s="79">
        <v>190.23416430101699</v>
      </c>
      <c r="N169" s="79">
        <v>205.40569803086399</v>
      </c>
      <c r="O169" s="79">
        <v>187.075233394451</v>
      </c>
      <c r="P169" s="79">
        <v>161.719075192069</v>
      </c>
      <c r="Q169" s="79">
        <v>480.92547603074502</v>
      </c>
      <c r="R169" s="79">
        <v>69.970810448319696</v>
      </c>
      <c r="S169" s="79">
        <v>118.341998537462</v>
      </c>
      <c r="T169" s="79">
        <v>19.492351382132899</v>
      </c>
      <c r="U169" s="79">
        <v>85.403714904847007</v>
      </c>
      <c r="V169" s="79">
        <v>20.328737990649</v>
      </c>
      <c r="W169" s="79">
        <v>4.4079013985817896</v>
      </c>
      <c r="X169" s="79">
        <v>23.139737254467899</v>
      </c>
      <c r="Y169" s="79">
        <v>3.4584450190992402</v>
      </c>
      <c r="Z169" s="79">
        <v>21.7582978500457</v>
      </c>
      <c r="AA169" s="79">
        <v>141.52756903948699</v>
      </c>
      <c r="AB169" s="79">
        <v>4.4430074618591702</v>
      </c>
      <c r="AC169" s="79">
        <v>13.1657029632602</v>
      </c>
      <c r="AD169" s="79">
        <v>11.6650061440894</v>
      </c>
      <c r="AE169" s="79">
        <v>1.7001627158849799</v>
      </c>
    </row>
    <row r="170" spans="1:31" x14ac:dyDescent="0.35">
      <c r="A170" t="s">
        <v>193</v>
      </c>
      <c r="B170" s="79">
        <v>13057.397048470501</v>
      </c>
      <c r="C170" s="79">
        <v>10610.6084497296</v>
      </c>
      <c r="D170" s="79">
        <v>100000</v>
      </c>
      <c r="E170" s="79">
        <v>598926.210839423</v>
      </c>
      <c r="F170" s="79">
        <v>4500.5395472732498</v>
      </c>
      <c r="G170" s="79">
        <v>45220.364830739702</v>
      </c>
      <c r="H170" s="79">
        <v>4454.6959329474303</v>
      </c>
      <c r="I170" s="79">
        <v>1175.04198899004</v>
      </c>
      <c r="J170" s="79">
        <v>151.59543142396299</v>
      </c>
      <c r="K170" s="79">
        <v>119777.105065507</v>
      </c>
      <c r="L170" s="79">
        <v>221.10723466967099</v>
      </c>
      <c r="M170" s="79">
        <v>182.607292000884</v>
      </c>
      <c r="N170" s="79">
        <v>197.28980772699501</v>
      </c>
      <c r="O170" s="79">
        <v>182.04664259292201</v>
      </c>
      <c r="P170" s="79">
        <v>301.97238162072898</v>
      </c>
      <c r="Q170" s="79">
        <v>318.20214515827399</v>
      </c>
      <c r="R170" s="79">
        <v>68.484855231417498</v>
      </c>
      <c r="S170" s="79">
        <v>106.061932440891</v>
      </c>
      <c r="T170" s="79">
        <v>16.8861691081548</v>
      </c>
      <c r="U170" s="79">
        <v>68.470182496663895</v>
      </c>
      <c r="V170" s="79">
        <v>13.9909320056796</v>
      </c>
      <c r="W170" s="79">
        <v>2.9158506331192</v>
      </c>
      <c r="X170" s="79">
        <v>15.415153332792499</v>
      </c>
      <c r="Y170" s="79">
        <v>2.69696099333285</v>
      </c>
      <c r="Z170" s="79">
        <v>20.204047527735401</v>
      </c>
      <c r="AA170" s="79">
        <v>162.36499225480799</v>
      </c>
      <c r="AB170" s="79">
        <v>5.00323845207053</v>
      </c>
      <c r="AC170" s="79">
        <v>16.9474869411039</v>
      </c>
      <c r="AD170" s="79">
        <v>18.407298789340501</v>
      </c>
      <c r="AE170" s="79">
        <v>3.03812471529461</v>
      </c>
    </row>
    <row r="171" spans="1:31" x14ac:dyDescent="0.35">
      <c r="A171" t="s">
        <v>193</v>
      </c>
      <c r="B171" s="79">
        <v>11140.7813613135</v>
      </c>
      <c r="C171" s="79">
        <v>10920.7417092573</v>
      </c>
      <c r="D171" s="79">
        <v>100000</v>
      </c>
      <c r="E171" s="79">
        <v>650753.74681686296</v>
      </c>
      <c r="F171" s="79">
        <v>7358.6155768142398</v>
      </c>
      <c r="G171" s="79">
        <v>45307.513854980898</v>
      </c>
      <c r="H171" s="79">
        <v>3638.98109208899</v>
      </c>
      <c r="I171" s="79">
        <v>1289.1884927624401</v>
      </c>
      <c r="J171" s="79">
        <v>134.31349663383099</v>
      </c>
      <c r="K171" s="79">
        <v>59138.352458511203</v>
      </c>
      <c r="L171" s="79">
        <v>220.68453120626799</v>
      </c>
      <c r="M171" s="79">
        <v>162.01726144958101</v>
      </c>
      <c r="N171" s="79">
        <v>176.898274834896</v>
      </c>
      <c r="O171" s="79">
        <v>159.11890123278599</v>
      </c>
      <c r="P171" s="79">
        <v>196.496367742795</v>
      </c>
      <c r="Q171" s="79">
        <v>168.50481474560101</v>
      </c>
      <c r="R171" s="79">
        <v>55.087751917804802</v>
      </c>
      <c r="S171" s="79">
        <v>87.319606868363195</v>
      </c>
      <c r="T171" s="79">
        <v>14.464349000131399</v>
      </c>
      <c r="U171" s="79">
        <v>66.533036031519003</v>
      </c>
      <c r="V171" s="79">
        <v>15.9238964663096</v>
      </c>
      <c r="W171" s="79">
        <v>3.49320906454667</v>
      </c>
      <c r="X171" s="79">
        <v>17.020468694970599</v>
      </c>
      <c r="Y171" s="79">
        <v>2.5422986883319001</v>
      </c>
      <c r="Z171" s="79">
        <v>15.998387777025799</v>
      </c>
      <c r="AA171" s="79">
        <v>105.20506096526</v>
      </c>
      <c r="AB171" s="79">
        <v>3.2781414002193801</v>
      </c>
      <c r="AC171" s="79">
        <v>10.695778785480901</v>
      </c>
      <c r="AD171" s="79">
        <v>9.7580258903747907</v>
      </c>
      <c r="AE171" s="79">
        <v>1.5937402247779999</v>
      </c>
    </row>
    <row r="172" spans="1:31" x14ac:dyDescent="0.35">
      <c r="A172" t="s">
        <v>193</v>
      </c>
      <c r="B172" s="79">
        <v>11454.0208305542</v>
      </c>
      <c r="C172" s="79">
        <v>11225.4640037668</v>
      </c>
      <c r="D172" s="79">
        <v>100000</v>
      </c>
      <c r="E172" s="79">
        <v>639085.95148676902</v>
      </c>
      <c r="F172" s="79">
        <v>3442.9896817694898</v>
      </c>
      <c r="G172" s="79">
        <v>43530.789610501997</v>
      </c>
      <c r="H172" s="79">
        <v>4900.9494523995099</v>
      </c>
      <c r="I172" s="79">
        <v>1260.50153967146</v>
      </c>
      <c r="J172" s="79">
        <v>154.74924316149401</v>
      </c>
      <c r="K172" s="79">
        <v>85188.310654467597</v>
      </c>
      <c r="L172" s="79">
        <v>219.141039699065</v>
      </c>
      <c r="M172" s="79">
        <v>150.88452282632099</v>
      </c>
      <c r="N172" s="79">
        <v>163.325280073474</v>
      </c>
      <c r="O172" s="79">
        <v>147.87231090308501</v>
      </c>
      <c r="P172" s="79">
        <v>147.863441465406</v>
      </c>
      <c r="Q172" s="79">
        <v>241.587514679284</v>
      </c>
      <c r="R172" s="79">
        <v>53.041857407300597</v>
      </c>
      <c r="S172" s="79">
        <v>96.487353624344706</v>
      </c>
      <c r="T172" s="79">
        <v>15.3003311100074</v>
      </c>
      <c r="U172" s="79">
        <v>63.517829769387902</v>
      </c>
      <c r="V172" s="79">
        <v>14.2412987739046</v>
      </c>
      <c r="W172" s="79">
        <v>2.57572195228453</v>
      </c>
      <c r="X172" s="79">
        <v>14.903234623707601</v>
      </c>
      <c r="Y172" s="79">
        <v>2.09201891847888</v>
      </c>
      <c r="Z172" s="79">
        <v>15.2808758257273</v>
      </c>
      <c r="AA172" s="79">
        <v>100.18736154592899</v>
      </c>
      <c r="AB172" s="79">
        <v>3.3017703594039101</v>
      </c>
      <c r="AC172" s="79">
        <v>10.4292786827308</v>
      </c>
      <c r="AD172" s="79">
        <v>9.8128265902747192</v>
      </c>
      <c r="AE172" s="79">
        <v>1.5431665902780101</v>
      </c>
    </row>
    <row r="173" spans="1:31" x14ac:dyDescent="0.35">
      <c r="A173" t="s">
        <v>193</v>
      </c>
      <c r="B173" s="79">
        <v>16977.877703477301</v>
      </c>
      <c r="C173" s="79">
        <v>10187.546574854099</v>
      </c>
      <c r="D173" s="79">
        <v>100000</v>
      </c>
      <c r="E173" s="79">
        <v>634174.13135767402</v>
      </c>
      <c r="F173" s="79">
        <v>3818.72347801143</v>
      </c>
      <c r="G173" s="79">
        <v>42563.697283478403</v>
      </c>
      <c r="H173" s="79">
        <v>4125.4311356668904</v>
      </c>
      <c r="I173" s="79">
        <v>1128.2180612892701</v>
      </c>
      <c r="J173" s="79">
        <v>177.81141721114599</v>
      </c>
      <c r="K173" s="79">
        <v>212852.81679793101</v>
      </c>
      <c r="L173" s="79">
        <v>204.845443609048</v>
      </c>
      <c r="M173" s="79">
        <v>168.90061495607301</v>
      </c>
      <c r="N173" s="79">
        <v>183.548574864534</v>
      </c>
      <c r="O173" s="79">
        <v>168.20337595634899</v>
      </c>
      <c r="P173" s="79">
        <v>120.938218745341</v>
      </c>
      <c r="Q173" s="79">
        <v>501.238683029681</v>
      </c>
      <c r="R173" s="79">
        <v>42.041869412096403</v>
      </c>
      <c r="S173" s="79">
        <v>69.112086373644502</v>
      </c>
      <c r="T173" s="79">
        <v>11.2863105441947</v>
      </c>
      <c r="U173" s="79">
        <v>50.210959642618697</v>
      </c>
      <c r="V173" s="79">
        <v>12.265044553453601</v>
      </c>
      <c r="W173" s="79">
        <v>2.57177348182696</v>
      </c>
      <c r="X173" s="79">
        <v>13.8854868133326</v>
      </c>
      <c r="Y173" s="79">
        <v>2.2379534548775202</v>
      </c>
      <c r="Z173" s="79">
        <v>14.3650844169583</v>
      </c>
      <c r="AA173" s="79">
        <v>99.329264188438401</v>
      </c>
      <c r="AB173" s="79">
        <v>3.0906929530579998</v>
      </c>
      <c r="AC173" s="79">
        <v>9.4452676725628706</v>
      </c>
      <c r="AD173" s="79">
        <v>8.0175057667656002</v>
      </c>
      <c r="AE173" s="79">
        <v>1.27593154087752</v>
      </c>
    </row>
    <row r="174" spans="1:31" x14ac:dyDescent="0.35">
      <c r="A174" t="s">
        <v>193</v>
      </c>
      <c r="B174" s="79">
        <v>11432.0809214248</v>
      </c>
      <c r="C174" s="79">
        <v>11297.2430774365</v>
      </c>
      <c r="D174" s="79">
        <v>100000</v>
      </c>
      <c r="E174" s="79">
        <v>622425.83267645899</v>
      </c>
      <c r="F174" s="79">
        <v>6710.7964363921701</v>
      </c>
      <c r="G174" s="79">
        <v>45931.903246352398</v>
      </c>
      <c r="H174" s="79">
        <v>4191.6130740748504</v>
      </c>
      <c r="I174" s="79">
        <v>1172.5235407340199</v>
      </c>
      <c r="J174" s="79">
        <v>170.492943274238</v>
      </c>
      <c r="K174" s="79">
        <v>127415.154618</v>
      </c>
      <c r="L174" s="79">
        <v>226.31724352347001</v>
      </c>
      <c r="M174" s="79">
        <v>175.409610151078</v>
      </c>
      <c r="N174" s="79">
        <v>187.42634128833799</v>
      </c>
      <c r="O174" s="79">
        <v>171.613713550396</v>
      </c>
      <c r="P174" s="79">
        <v>147.71208699184001</v>
      </c>
      <c r="Q174" s="79">
        <v>461.77415656412001</v>
      </c>
      <c r="R174" s="79">
        <v>49.737333305875602</v>
      </c>
      <c r="S174" s="79">
        <v>80.832105610207293</v>
      </c>
      <c r="T174" s="79">
        <v>13.336012102302201</v>
      </c>
      <c r="U174" s="79">
        <v>58.439255190862703</v>
      </c>
      <c r="V174" s="79">
        <v>14.210654404839101</v>
      </c>
      <c r="W174" s="79">
        <v>2.9518911149575602</v>
      </c>
      <c r="X174" s="79">
        <v>15.0091539109681</v>
      </c>
      <c r="Y174" s="79">
        <v>2.2388159204051501</v>
      </c>
      <c r="Z174" s="79">
        <v>14.8671597007116</v>
      </c>
      <c r="AA174" s="79">
        <v>100.072955473663</v>
      </c>
      <c r="AB174" s="79">
        <v>3.1547361701596399</v>
      </c>
      <c r="AC174" s="79">
        <v>9.6206584041845602</v>
      </c>
      <c r="AD174" s="79">
        <v>9.3859420211350102</v>
      </c>
      <c r="AE174" s="79">
        <v>1.38664878228495</v>
      </c>
    </row>
    <row r="175" spans="1:31" x14ac:dyDescent="0.35">
      <c r="A175" t="s">
        <v>193</v>
      </c>
      <c r="B175" s="79">
        <v>13169.836465097</v>
      </c>
      <c r="C175" s="79">
        <v>11492.4273036916</v>
      </c>
      <c r="D175" s="79">
        <v>100000</v>
      </c>
      <c r="E175" s="79">
        <v>607159.70275889896</v>
      </c>
      <c r="F175" s="79">
        <v>5538.2777207940699</v>
      </c>
      <c r="G175" s="79">
        <v>44349.773298079199</v>
      </c>
      <c r="H175" s="79">
        <v>3654.3284754482602</v>
      </c>
      <c r="I175" s="79">
        <v>1214.8692208733601</v>
      </c>
      <c r="J175" s="79">
        <v>266.52020595486499</v>
      </c>
      <c r="K175" s="79">
        <v>132819.656240632</v>
      </c>
      <c r="L175" s="79">
        <v>231.34110760373301</v>
      </c>
      <c r="M175" s="79">
        <v>176.007332509083</v>
      </c>
      <c r="N175" s="79">
        <v>190.80186194979601</v>
      </c>
      <c r="O175" s="79">
        <v>171.764965457523</v>
      </c>
      <c r="P175" s="79">
        <v>577.46321026777503</v>
      </c>
      <c r="Q175" s="79">
        <v>306.09272242167702</v>
      </c>
      <c r="R175" s="79">
        <v>51.675936348424798</v>
      </c>
      <c r="S175" s="79">
        <v>86.929003011548502</v>
      </c>
      <c r="T175" s="79">
        <v>14.891827131429499</v>
      </c>
      <c r="U175" s="79">
        <v>65.860419386519197</v>
      </c>
      <c r="V175" s="79">
        <v>19.0125906259141</v>
      </c>
      <c r="W175" s="79">
        <v>4.6871758218264601</v>
      </c>
      <c r="X175" s="79">
        <v>24.359295672352498</v>
      </c>
      <c r="Y175" s="79">
        <v>4.3524456057367003</v>
      </c>
      <c r="Z175" s="79">
        <v>34.4978186780817</v>
      </c>
      <c r="AA175" s="79">
        <v>260.09489267630198</v>
      </c>
      <c r="AB175" s="79">
        <v>8.22222262582466</v>
      </c>
      <c r="AC175" s="79">
        <v>27.834720009707599</v>
      </c>
      <c r="AD175" s="79">
        <v>28.025073592327299</v>
      </c>
      <c r="AE175" s="79">
        <v>4.1494198173400196</v>
      </c>
    </row>
    <row r="176" spans="1:31" x14ac:dyDescent="0.35">
      <c r="A176" t="s">
        <v>193</v>
      </c>
      <c r="B176" s="79">
        <v>12589.048229489599</v>
      </c>
      <c r="C176" s="79">
        <v>11924.041625616799</v>
      </c>
      <c r="D176" s="79">
        <v>100000</v>
      </c>
      <c r="E176" s="79">
        <v>590488.21966678801</v>
      </c>
      <c r="F176" s="79">
        <v>4046.8109341618801</v>
      </c>
      <c r="G176" s="79">
        <v>45708.908038074202</v>
      </c>
      <c r="H176" s="79">
        <v>3827.1909304299302</v>
      </c>
      <c r="I176" s="79">
        <v>1112.59946404941</v>
      </c>
      <c r="J176" s="79">
        <v>184.08129273756299</v>
      </c>
      <c r="K176" s="79">
        <v>105750.99826559301</v>
      </c>
      <c r="L176" s="79">
        <v>253.264815351149</v>
      </c>
      <c r="M176" s="79">
        <v>179.22617459314401</v>
      </c>
      <c r="N176" s="79">
        <v>197.08156224878999</v>
      </c>
      <c r="O176" s="79">
        <v>178.846501911996</v>
      </c>
      <c r="P176" s="79">
        <v>124.609799781253</v>
      </c>
      <c r="Q176" s="79">
        <v>307.915922975341</v>
      </c>
      <c r="R176" s="79">
        <v>78.047237349369297</v>
      </c>
      <c r="S176" s="79">
        <v>132.44008558174301</v>
      </c>
      <c r="T176" s="79">
        <v>20.177731109902702</v>
      </c>
      <c r="U176" s="79">
        <v>76.245124443122194</v>
      </c>
      <c r="V176" s="79">
        <v>13.2807332007259</v>
      </c>
      <c r="W176" s="79">
        <v>2.44793330757836</v>
      </c>
      <c r="X176" s="79">
        <v>12.308762795098</v>
      </c>
      <c r="Y176" s="79">
        <v>1.7001990915174801</v>
      </c>
      <c r="Z176" s="79">
        <v>11.876682983867701</v>
      </c>
      <c r="AA176" s="79">
        <v>82.138606109151695</v>
      </c>
      <c r="AB176" s="79">
        <v>2.6393943752430098</v>
      </c>
      <c r="AC176" s="79">
        <v>7.8865679022430601</v>
      </c>
      <c r="AD176" s="79">
        <v>7.7849249104152003</v>
      </c>
      <c r="AE176" s="79">
        <v>1.25470053046395</v>
      </c>
    </row>
    <row r="177" spans="1:31" x14ac:dyDescent="0.35">
      <c r="A177" t="s">
        <v>193</v>
      </c>
      <c r="B177" s="79">
        <v>10743.077902368699</v>
      </c>
      <c r="C177" s="79">
        <v>11028.1898718458</v>
      </c>
      <c r="D177" s="79">
        <v>100000</v>
      </c>
      <c r="E177" s="79">
        <v>646433.05161742005</v>
      </c>
      <c r="F177" s="79">
        <v>1813.82354468839</v>
      </c>
      <c r="G177" s="79">
        <v>44635.227961891898</v>
      </c>
      <c r="H177" s="79">
        <v>6307.0403477898399</v>
      </c>
      <c r="I177" s="79">
        <v>1252.5650050005499</v>
      </c>
      <c r="J177" s="79">
        <v>151.734608589667</v>
      </c>
      <c r="K177" s="79">
        <v>54230.904374988801</v>
      </c>
      <c r="L177" s="79">
        <v>222.646096521191</v>
      </c>
      <c r="M177" s="79">
        <v>118.178834892061</v>
      </c>
      <c r="N177" s="79">
        <v>131.56020568657499</v>
      </c>
      <c r="O177" s="79">
        <v>116.093759656025</v>
      </c>
      <c r="P177" s="79">
        <v>153.81601593264401</v>
      </c>
      <c r="Q177" s="79">
        <v>140.21512852468899</v>
      </c>
      <c r="R177" s="79">
        <v>42.344935382299902</v>
      </c>
      <c r="S177" s="79">
        <v>64.836124067250793</v>
      </c>
      <c r="T177" s="79">
        <v>9.3329106177081602</v>
      </c>
      <c r="U177" s="79">
        <v>35.424182253090699</v>
      </c>
      <c r="V177" s="79">
        <v>6.6288895735313602</v>
      </c>
      <c r="W177" s="79">
        <v>1.40219224285615</v>
      </c>
      <c r="X177" s="79">
        <v>7.1579464165147897</v>
      </c>
      <c r="Y177" s="79">
        <v>1.1945942481273999</v>
      </c>
      <c r="Z177" s="79">
        <v>8.9187418307634001</v>
      </c>
      <c r="AA177" s="79">
        <v>71.347110359143002</v>
      </c>
      <c r="AB177" s="79">
        <v>2.1284022531887001</v>
      </c>
      <c r="AC177" s="79">
        <v>7.5247069764603003</v>
      </c>
      <c r="AD177" s="79">
        <v>8.2557943831541003</v>
      </c>
      <c r="AE177" s="79">
        <v>1.34301464900791</v>
      </c>
    </row>
    <row r="178" spans="1:31" x14ac:dyDescent="0.35">
      <c r="A178" t="s">
        <v>193</v>
      </c>
      <c r="B178" s="79">
        <v>11565.795007196</v>
      </c>
      <c r="C178" s="79">
        <v>10762.1181849609</v>
      </c>
      <c r="D178" s="79">
        <v>100000</v>
      </c>
      <c r="E178" s="79">
        <v>601737.62429487798</v>
      </c>
      <c r="F178" s="79">
        <v>1781.6226594638199</v>
      </c>
      <c r="G178" s="79">
        <v>43541.442295720597</v>
      </c>
      <c r="H178" s="79">
        <v>4202.9681051289599</v>
      </c>
      <c r="I178" s="79">
        <v>1186.62687182434</v>
      </c>
      <c r="J178" s="79">
        <v>152.36259207496201</v>
      </c>
      <c r="K178" s="79">
        <v>85232.041800271603</v>
      </c>
      <c r="L178" s="79">
        <v>217.17116593766499</v>
      </c>
      <c r="M178" s="79">
        <v>135.97234912745199</v>
      </c>
      <c r="N178" s="79">
        <v>149.03810352812201</v>
      </c>
      <c r="O178" s="79">
        <v>135.21168366352799</v>
      </c>
      <c r="P178" s="79">
        <v>2012.04721051205</v>
      </c>
      <c r="Q178" s="79">
        <v>310.76180420323402</v>
      </c>
      <c r="R178" s="79">
        <v>50.894849475097502</v>
      </c>
      <c r="S178" s="79">
        <v>81.428482191814098</v>
      </c>
      <c r="T178" s="79">
        <v>11.701925199399399</v>
      </c>
      <c r="U178" s="79">
        <v>45.817513680261001</v>
      </c>
      <c r="V178" s="79">
        <v>10.0352769669368</v>
      </c>
      <c r="W178" s="79">
        <v>2.0574849843224698</v>
      </c>
      <c r="X178" s="79">
        <v>10.4733577187303</v>
      </c>
      <c r="Y178" s="79">
        <v>1.96629640424444</v>
      </c>
      <c r="Z178" s="79">
        <v>16.5287289160608</v>
      </c>
      <c r="AA178" s="79">
        <v>128.975052277277</v>
      </c>
      <c r="AB178" s="79">
        <v>3.9664722039899201</v>
      </c>
      <c r="AC178" s="79">
        <v>14.5488322653098</v>
      </c>
      <c r="AD178" s="79">
        <v>16.713326476828399</v>
      </c>
      <c r="AE178" s="79">
        <v>2.8273073993881801</v>
      </c>
    </row>
    <row r="179" spans="1:31" x14ac:dyDescent="0.35">
      <c r="A179" t="s">
        <v>193</v>
      </c>
      <c r="B179" s="79">
        <v>11094.747259762</v>
      </c>
      <c r="C179" s="79">
        <v>11484.686624968999</v>
      </c>
      <c r="D179" s="79">
        <v>100000</v>
      </c>
      <c r="E179" s="79">
        <v>606325.58250392799</v>
      </c>
      <c r="F179" s="79">
        <v>7182.2336519111996</v>
      </c>
      <c r="G179" s="79">
        <v>44695.258112873104</v>
      </c>
      <c r="H179" s="79">
        <v>7906.9713476151101</v>
      </c>
      <c r="I179" s="79">
        <v>1247.43922577683</v>
      </c>
      <c r="J179" s="79">
        <v>226.434916325594</v>
      </c>
      <c r="K179" s="79">
        <v>72827.809743110905</v>
      </c>
      <c r="L179" s="79">
        <v>217.847667042529</v>
      </c>
      <c r="M179" s="79">
        <v>137.80980546664799</v>
      </c>
      <c r="N179" s="79">
        <v>151.93236604082901</v>
      </c>
      <c r="O179" s="79">
        <v>136.761404231744</v>
      </c>
      <c r="P179" s="79">
        <v>167.561305482904</v>
      </c>
      <c r="Q179" s="79">
        <v>213.174801398125</v>
      </c>
      <c r="R179" s="79">
        <v>42.773539247860199</v>
      </c>
      <c r="S179" s="79">
        <v>73.796911934885898</v>
      </c>
      <c r="T179" s="79">
        <v>13.451672996259299</v>
      </c>
      <c r="U179" s="79">
        <v>61.369688813182002</v>
      </c>
      <c r="V179" s="79">
        <v>17.1092350582833</v>
      </c>
      <c r="W179" s="79">
        <v>3.7750024885732301</v>
      </c>
      <c r="X179" s="79">
        <v>19.514717547639901</v>
      </c>
      <c r="Y179" s="79">
        <v>2.7515697264263999</v>
      </c>
      <c r="Z179" s="79">
        <v>17.897869241135702</v>
      </c>
      <c r="AA179" s="79">
        <v>114.004256513312</v>
      </c>
      <c r="AB179" s="79">
        <v>3.55190230305706</v>
      </c>
      <c r="AC179" s="79">
        <v>10.2782365677987</v>
      </c>
      <c r="AD179" s="79">
        <v>9.1893440879727404</v>
      </c>
      <c r="AE179" s="79">
        <v>1.4231610298170601</v>
      </c>
    </row>
    <row r="180" spans="1:31" x14ac:dyDescent="0.35">
      <c r="A180" t="s">
        <v>193</v>
      </c>
      <c r="B180" s="79">
        <v>11661.9530980039</v>
      </c>
      <c r="C180" s="79">
        <v>10364.2219273849</v>
      </c>
      <c r="D180" s="79">
        <v>100000</v>
      </c>
      <c r="E180" s="79">
        <v>554705.44692948298</v>
      </c>
      <c r="F180" s="79">
        <v>3228.1342224254199</v>
      </c>
      <c r="G180" s="79">
        <v>45596.3651939384</v>
      </c>
      <c r="H180" s="79">
        <v>3813.7940737961399</v>
      </c>
      <c r="I180" s="79">
        <v>1140.2784417442101</v>
      </c>
      <c r="J180" s="79">
        <v>151.91412144093701</v>
      </c>
      <c r="K180" s="79">
        <v>71926.624092796104</v>
      </c>
      <c r="L180" s="79">
        <v>238.139857609036</v>
      </c>
      <c r="M180" s="79">
        <v>128.501877596372</v>
      </c>
      <c r="N180" s="79">
        <v>142.37970533675099</v>
      </c>
      <c r="O180" s="79">
        <v>126.901081314593</v>
      </c>
      <c r="P180" s="79">
        <v>10693.3788450539</v>
      </c>
      <c r="Q180" s="79">
        <v>140.73876705511</v>
      </c>
      <c r="R180" s="79">
        <v>44.817411033103298</v>
      </c>
      <c r="S180" s="79">
        <v>70.4769204188229</v>
      </c>
      <c r="T180" s="79">
        <v>11.0778380306886</v>
      </c>
      <c r="U180" s="79">
        <v>45.891117039854301</v>
      </c>
      <c r="V180" s="79">
        <v>12.4926599523054</v>
      </c>
      <c r="W180" s="79">
        <v>4.0906920444524202</v>
      </c>
      <c r="X180" s="79">
        <v>18.401722149831301</v>
      </c>
      <c r="Y180" s="79">
        <v>4.0378459919746001</v>
      </c>
      <c r="Z180" s="79">
        <v>34.813535632835297</v>
      </c>
      <c r="AA180" s="79">
        <v>295.01680859427501</v>
      </c>
      <c r="AB180" s="79">
        <v>9.0113333327157807</v>
      </c>
      <c r="AC180" s="79">
        <v>33.518013312908003</v>
      </c>
      <c r="AD180" s="79">
        <v>44.001983786781501</v>
      </c>
      <c r="AE180" s="79">
        <v>7.2594919779587901</v>
      </c>
    </row>
    <row r="181" spans="1:31" x14ac:dyDescent="0.35">
      <c r="A181" t="s">
        <v>193</v>
      </c>
      <c r="B181" s="79">
        <v>11222.307898314601</v>
      </c>
      <c r="C181" s="79">
        <v>12320.587262487799</v>
      </c>
      <c r="D181" s="79">
        <v>100000</v>
      </c>
      <c r="E181" s="79">
        <v>610348.44186326303</v>
      </c>
      <c r="F181" s="79">
        <v>5419.9291829014701</v>
      </c>
      <c r="G181" s="79">
        <v>44078.948337292401</v>
      </c>
      <c r="H181" s="79">
        <v>4580.4586524116103</v>
      </c>
      <c r="I181" s="79">
        <v>1166.61864676237</v>
      </c>
      <c r="J181" s="79">
        <v>204.59985642471901</v>
      </c>
      <c r="K181" s="79">
        <v>104963.758348402</v>
      </c>
      <c r="L181" s="79">
        <v>240.881811331226</v>
      </c>
      <c r="M181" s="79">
        <v>149.555432530654</v>
      </c>
      <c r="N181" s="79">
        <v>164.17669922773601</v>
      </c>
      <c r="O181" s="79">
        <v>148.90005521554099</v>
      </c>
      <c r="P181" s="79">
        <v>129.644517554553</v>
      </c>
      <c r="Q181" s="79">
        <v>230.037268667219</v>
      </c>
      <c r="R181" s="79">
        <v>59.291390347916199</v>
      </c>
      <c r="S181" s="79">
        <v>101.849712585345</v>
      </c>
      <c r="T181" s="79">
        <v>16.321333625909801</v>
      </c>
      <c r="U181" s="79">
        <v>68.804378469121303</v>
      </c>
      <c r="V181" s="79">
        <v>16.932957125649001</v>
      </c>
      <c r="W181" s="79">
        <v>3.4695003001010898</v>
      </c>
      <c r="X181" s="79">
        <v>16.950253124838</v>
      </c>
      <c r="Y181" s="79">
        <v>2.5872998866093</v>
      </c>
      <c r="Z181" s="79">
        <v>16.214413709160699</v>
      </c>
      <c r="AA181" s="79">
        <v>109.776830231163</v>
      </c>
      <c r="AB181" s="79">
        <v>3.3995099860045301</v>
      </c>
      <c r="AC181" s="79">
        <v>10.1089643054225</v>
      </c>
      <c r="AD181" s="79">
        <v>9.5640799710933901</v>
      </c>
      <c r="AE181" s="79">
        <v>1.49619185006726</v>
      </c>
    </row>
    <row r="182" spans="1:31" x14ac:dyDescent="0.35">
      <c r="A182" t="s">
        <v>193</v>
      </c>
      <c r="B182" s="79">
        <v>10434.235901640501</v>
      </c>
      <c r="C182" s="79">
        <v>12162.784078151801</v>
      </c>
      <c r="D182" s="79">
        <v>100000</v>
      </c>
      <c r="E182" s="79">
        <v>652540.33042658202</v>
      </c>
      <c r="F182" s="79">
        <v>4050.47027421538</v>
      </c>
      <c r="G182" s="79">
        <v>45732.881996888798</v>
      </c>
      <c r="H182" s="79">
        <v>4840.0305101902304</v>
      </c>
      <c r="I182" s="79">
        <v>1177.2435482373601</v>
      </c>
      <c r="J182" s="79">
        <v>197.14488144143201</v>
      </c>
      <c r="K182" s="79">
        <v>112661.986189965</v>
      </c>
      <c r="L182" s="79">
        <v>247.24926011052</v>
      </c>
      <c r="M182" s="79">
        <v>137.532378761345</v>
      </c>
      <c r="N182" s="79">
        <v>151.86218224105099</v>
      </c>
      <c r="O182" s="79">
        <v>134.887744191152</v>
      </c>
      <c r="P182" s="79">
        <v>507.18501056835697</v>
      </c>
      <c r="Q182" s="79">
        <v>305.43838646816101</v>
      </c>
      <c r="R182" s="79">
        <v>37.441900917784999</v>
      </c>
      <c r="S182" s="79">
        <v>61.865936109299298</v>
      </c>
      <c r="T182" s="79">
        <v>9.9792184926042307</v>
      </c>
      <c r="U182" s="79">
        <v>41.2389039442293</v>
      </c>
      <c r="V182" s="79">
        <v>11.236213599547099</v>
      </c>
      <c r="W182" s="79">
        <v>2.82988837925974</v>
      </c>
      <c r="X182" s="79">
        <v>12.5256290189614</v>
      </c>
      <c r="Y182" s="79">
        <v>2.1336786425819101</v>
      </c>
      <c r="Z182" s="79">
        <v>16.997764363973001</v>
      </c>
      <c r="AA182" s="79">
        <v>122.77878843644</v>
      </c>
      <c r="AB182" s="79">
        <v>3.8097954478163998</v>
      </c>
      <c r="AC182" s="79">
        <v>12.7013864141475</v>
      </c>
      <c r="AD182" s="79">
        <v>15.5594665880239</v>
      </c>
      <c r="AE182" s="79">
        <v>2.41177153402537</v>
      </c>
    </row>
    <row r="183" spans="1:31" x14ac:dyDescent="0.35">
      <c r="A183" t="s">
        <v>193</v>
      </c>
      <c r="B183" s="79">
        <v>10895.878967386099</v>
      </c>
      <c r="C183" s="79">
        <v>11657.8173658061</v>
      </c>
      <c r="D183" s="79">
        <v>100000</v>
      </c>
      <c r="E183" s="79">
        <v>597822.21902071498</v>
      </c>
      <c r="F183" s="79">
        <v>3003.8803985878799</v>
      </c>
      <c r="G183" s="79">
        <v>44301.544600153997</v>
      </c>
      <c r="H183" s="79">
        <v>5508.4062166740896</v>
      </c>
      <c r="I183" s="79">
        <v>1198.74557384592</v>
      </c>
      <c r="J183" s="79">
        <v>146.76021816559401</v>
      </c>
      <c r="K183" s="79">
        <v>59296.090328503</v>
      </c>
      <c r="L183" s="79">
        <v>228.897712349134</v>
      </c>
      <c r="M183" s="79">
        <v>128.37411761585099</v>
      </c>
      <c r="N183" s="79">
        <v>142.026094869519</v>
      </c>
      <c r="O183" s="79">
        <v>127.066224420186</v>
      </c>
      <c r="P183" s="79">
        <v>137.065057567152</v>
      </c>
      <c r="Q183" s="79">
        <v>240.20206653638101</v>
      </c>
      <c r="R183" s="79">
        <v>66.490227116886103</v>
      </c>
      <c r="S183" s="79">
        <v>105.848731666345</v>
      </c>
      <c r="T183" s="79">
        <v>16.326139926939199</v>
      </c>
      <c r="U183" s="79">
        <v>61.461539176320699</v>
      </c>
      <c r="V183" s="79">
        <v>11.1446016528889</v>
      </c>
      <c r="W183" s="79">
        <v>2.2266231304165598</v>
      </c>
      <c r="X183" s="79">
        <v>10.329451206579501</v>
      </c>
      <c r="Y183" s="79">
        <v>1.5393723915984201</v>
      </c>
      <c r="Z183" s="79">
        <v>10.3390503146029</v>
      </c>
      <c r="AA183" s="79">
        <v>73.221457071284604</v>
      </c>
      <c r="AB183" s="79">
        <v>2.4320542873904101</v>
      </c>
      <c r="AC183" s="79">
        <v>7.6715804503229297</v>
      </c>
      <c r="AD183" s="79">
        <v>7.3608903322345496</v>
      </c>
      <c r="AE183" s="79">
        <v>1.28981031274174</v>
      </c>
    </row>
    <row r="184" spans="1:31" x14ac:dyDescent="0.35">
      <c r="A184" t="s">
        <v>193</v>
      </c>
      <c r="B184" s="79">
        <v>11776.893763178299</v>
      </c>
      <c r="C184" s="79">
        <v>10858.025602948601</v>
      </c>
      <c r="D184" s="79">
        <v>100000</v>
      </c>
      <c r="E184" s="79">
        <v>621310.21503919398</v>
      </c>
      <c r="F184" s="79">
        <v>6108.3616860223201</v>
      </c>
      <c r="G184" s="79">
        <v>42714.406459894599</v>
      </c>
      <c r="H184" s="79">
        <v>4504.0053117181196</v>
      </c>
      <c r="I184" s="79">
        <v>1192.5076187109901</v>
      </c>
      <c r="J184" s="79">
        <v>139.971254500181</v>
      </c>
      <c r="K184" s="79">
        <v>53133.068820706401</v>
      </c>
      <c r="L184" s="79">
        <v>219.707338867522</v>
      </c>
      <c r="M184" s="79">
        <v>367.04403895074699</v>
      </c>
      <c r="N184" s="79">
        <v>376.83702250221</v>
      </c>
      <c r="O184" s="79">
        <v>354.21370155521799</v>
      </c>
      <c r="P184" s="79">
        <v>496.42876315171401</v>
      </c>
      <c r="Q184" s="79">
        <v>155.85462414229099</v>
      </c>
      <c r="R184" s="79">
        <v>219.32245405223401</v>
      </c>
      <c r="S184" s="79">
        <v>367.66264914518001</v>
      </c>
      <c r="T184" s="79">
        <v>58.522586828170901</v>
      </c>
      <c r="U184" s="79">
        <v>220.895881415405</v>
      </c>
      <c r="V184" s="79">
        <v>33.449603858940002</v>
      </c>
      <c r="W184" s="79">
        <v>5.2801290232772597</v>
      </c>
      <c r="X184" s="79">
        <v>21.831978913002501</v>
      </c>
      <c r="Y184" s="79">
        <v>2.6139704834364998</v>
      </c>
      <c r="Z184" s="79">
        <v>15.587216461344999</v>
      </c>
      <c r="AA184" s="79">
        <v>101.132209827203</v>
      </c>
      <c r="AB184" s="79">
        <v>3.07541068063041</v>
      </c>
      <c r="AC184" s="79">
        <v>9.5895914039482104</v>
      </c>
      <c r="AD184" s="79">
        <v>9.9616637771314895</v>
      </c>
      <c r="AE184" s="79">
        <v>1.50321877251604</v>
      </c>
    </row>
    <row r="185" spans="1:31" x14ac:dyDescent="0.35">
      <c r="A185" t="s">
        <v>193</v>
      </c>
      <c r="B185" s="79">
        <v>12363.213473452</v>
      </c>
      <c r="C185" s="79">
        <v>11175.632239980199</v>
      </c>
      <c r="D185" s="79">
        <v>100000</v>
      </c>
      <c r="E185" s="79">
        <v>605285.40019747696</v>
      </c>
      <c r="F185" s="79">
        <v>4434.5153455136897</v>
      </c>
      <c r="G185" s="79">
        <v>45544.467520202597</v>
      </c>
      <c r="H185" s="79">
        <v>3844.1002374278501</v>
      </c>
      <c r="I185" s="79">
        <v>1163.6775432597999</v>
      </c>
      <c r="J185" s="79">
        <v>164.32119521912799</v>
      </c>
      <c r="K185" s="79">
        <v>98700.891654984604</v>
      </c>
      <c r="L185" s="79">
        <v>234.38084516559701</v>
      </c>
      <c r="M185" s="79">
        <v>181.723145000708</v>
      </c>
      <c r="N185" s="79">
        <v>197.75134101560599</v>
      </c>
      <c r="O185" s="79">
        <v>177.14471129204301</v>
      </c>
      <c r="P185" s="79">
        <v>201.65967960524</v>
      </c>
      <c r="Q185" s="79">
        <v>332.87263508833303</v>
      </c>
      <c r="R185" s="79">
        <v>68.957926106806497</v>
      </c>
      <c r="S185" s="79">
        <v>105.970356038148</v>
      </c>
      <c r="T185" s="79">
        <v>15.7451919693015</v>
      </c>
      <c r="U185" s="79">
        <v>59.113139793589603</v>
      </c>
      <c r="V185" s="79">
        <v>11.778638365970099</v>
      </c>
      <c r="W185" s="79">
        <v>2.3275486639849601</v>
      </c>
      <c r="X185" s="79">
        <v>11.663267051954801</v>
      </c>
      <c r="Y185" s="79">
        <v>1.88779310767152</v>
      </c>
      <c r="Z185" s="79">
        <v>12.7765250283597</v>
      </c>
      <c r="AA185" s="79">
        <v>93.155428972960195</v>
      </c>
      <c r="AB185" s="79">
        <v>2.89149585031045</v>
      </c>
      <c r="AC185" s="79">
        <v>9.5611145982191399</v>
      </c>
      <c r="AD185" s="79">
        <v>10.0706260694097</v>
      </c>
      <c r="AE185" s="79">
        <v>1.6681059094119599</v>
      </c>
    </row>
    <row r="186" spans="1:31" x14ac:dyDescent="0.35">
      <c r="A186" t="s">
        <v>193</v>
      </c>
      <c r="B186" s="79">
        <v>11613.7019589705</v>
      </c>
      <c r="C186" s="79">
        <v>11564.3663849684</v>
      </c>
      <c r="D186" s="79">
        <v>100000</v>
      </c>
      <c r="E186" s="79">
        <v>632110.57743129402</v>
      </c>
      <c r="F186" s="79">
        <v>3739.5332672110999</v>
      </c>
      <c r="G186" s="79">
        <v>45085.348549063303</v>
      </c>
      <c r="H186" s="79">
        <v>4075.5517392889901</v>
      </c>
      <c r="I186" s="79">
        <v>1202.4442928092899</v>
      </c>
      <c r="J186" s="79">
        <v>201.677536505631</v>
      </c>
      <c r="K186" s="79">
        <v>195589.949375578</v>
      </c>
      <c r="L186" s="79">
        <v>224.28996201683901</v>
      </c>
      <c r="M186" s="79">
        <v>173.05341077205401</v>
      </c>
      <c r="N186" s="79">
        <v>186.16850585885399</v>
      </c>
      <c r="O186" s="79">
        <v>169.63964431526799</v>
      </c>
      <c r="P186" s="79">
        <v>146.52749005523401</v>
      </c>
      <c r="Q186" s="79">
        <v>321.59232102673099</v>
      </c>
      <c r="R186" s="79">
        <v>74.156948431234397</v>
      </c>
      <c r="S186" s="79">
        <v>122.096251267676</v>
      </c>
      <c r="T186" s="79">
        <v>19.893979423062</v>
      </c>
      <c r="U186" s="79">
        <v>87.005744640883805</v>
      </c>
      <c r="V186" s="79">
        <v>20.097005442427001</v>
      </c>
      <c r="W186" s="79">
        <v>3.7251431251563099</v>
      </c>
      <c r="X186" s="79">
        <v>20.037208285677199</v>
      </c>
      <c r="Y186" s="79">
        <v>2.7909363801813898</v>
      </c>
      <c r="Z186" s="79">
        <v>17.091000021274599</v>
      </c>
      <c r="AA186" s="79">
        <v>106.396803895446</v>
      </c>
      <c r="AB186" s="79">
        <v>3.4948470896861199</v>
      </c>
      <c r="AC186" s="79">
        <v>9.7775486172110107</v>
      </c>
      <c r="AD186" s="79">
        <v>8.1993760467832306</v>
      </c>
      <c r="AE186" s="79">
        <v>1.31528299938013</v>
      </c>
    </row>
    <row r="187" spans="1:31" x14ac:dyDescent="0.35">
      <c r="A187" t="s">
        <v>194</v>
      </c>
      <c r="B187" s="79">
        <v>13278.907330972799</v>
      </c>
      <c r="C187" s="79">
        <v>16148.3352422234</v>
      </c>
      <c r="D187" s="79">
        <v>110000</v>
      </c>
      <c r="E187" s="79">
        <v>760517.26026407396</v>
      </c>
      <c r="F187" s="79">
        <v>2727.5929129135202</v>
      </c>
      <c r="G187" s="79">
        <v>41041.206217669103</v>
      </c>
      <c r="H187" s="79">
        <v>5386.7025254460495</v>
      </c>
      <c r="I187" s="79">
        <v>532.737136454135</v>
      </c>
      <c r="J187" s="79">
        <v>308.54427137283199</v>
      </c>
      <c r="K187" s="79">
        <v>79896.805744092198</v>
      </c>
      <c r="L187" s="79">
        <v>234.19469315357301</v>
      </c>
      <c r="M187" s="79">
        <v>109.297093574024</v>
      </c>
      <c r="N187" s="79">
        <v>125.031240268742</v>
      </c>
      <c r="O187" s="79">
        <v>107.724059008316</v>
      </c>
      <c r="P187" s="79">
        <v>158.95567342306299</v>
      </c>
      <c r="Q187" s="79">
        <v>59.4298546547545</v>
      </c>
      <c r="R187" s="79">
        <v>35.631321896296299</v>
      </c>
      <c r="S187" s="79">
        <v>68.453248016325901</v>
      </c>
      <c r="T187" s="79">
        <v>8.0547368469400205</v>
      </c>
      <c r="U187" s="79">
        <v>30.6177932586676</v>
      </c>
      <c r="V187" s="79">
        <v>6.5824976505392101</v>
      </c>
      <c r="W187" s="79">
        <v>1.36363038435545</v>
      </c>
      <c r="X187" s="79">
        <v>6.1142605016653802</v>
      </c>
      <c r="Y187" s="79">
        <v>0.92213062320762396</v>
      </c>
      <c r="Z187" s="79">
        <v>6.3065261786926703</v>
      </c>
      <c r="AA187" s="79">
        <v>44.892552115240598</v>
      </c>
      <c r="AB187" s="79">
        <v>1.3572507613884599</v>
      </c>
      <c r="AC187" s="79">
        <v>4.51296608284808</v>
      </c>
      <c r="AD187" s="79">
        <v>4.5471064697225696</v>
      </c>
      <c r="AE187" s="79">
        <v>0.743164588538334</v>
      </c>
    </row>
    <row r="188" spans="1:31" x14ac:dyDescent="0.35">
      <c r="A188" t="s">
        <v>194</v>
      </c>
      <c r="B188" s="79">
        <v>13312.7199771343</v>
      </c>
      <c r="C188" s="79">
        <v>14788.1815002108</v>
      </c>
      <c r="D188" s="79">
        <v>110000</v>
      </c>
      <c r="E188" s="79">
        <v>670830.62919655105</v>
      </c>
      <c r="F188" s="79">
        <v>43223.554421122099</v>
      </c>
      <c r="G188" s="79">
        <v>39693.134626581399</v>
      </c>
      <c r="H188" s="79">
        <v>4765.6821416955299</v>
      </c>
      <c r="I188" s="79">
        <v>494.584360672944</v>
      </c>
      <c r="J188" s="79">
        <v>331.09529704583599</v>
      </c>
      <c r="K188" s="79">
        <v>102611.975965994</v>
      </c>
      <c r="L188" s="79">
        <v>230.78317740279601</v>
      </c>
      <c r="M188" s="79">
        <v>309.83159576478499</v>
      </c>
      <c r="N188" s="79">
        <v>326.22665505174302</v>
      </c>
      <c r="O188" s="79">
        <v>307.55098639365599</v>
      </c>
      <c r="P188" s="79">
        <v>159.76820266907501</v>
      </c>
      <c r="Q188" s="79">
        <v>119.37923548653499</v>
      </c>
      <c r="R188" s="79">
        <v>129.35256953887901</v>
      </c>
      <c r="S188" s="79">
        <v>321.35563441981799</v>
      </c>
      <c r="T188" s="79">
        <v>48.810855815426699</v>
      </c>
      <c r="U188" s="79">
        <v>240.93110638355</v>
      </c>
      <c r="V188" s="79">
        <v>64.276947826376698</v>
      </c>
      <c r="W188" s="79">
        <v>13.7528047909218</v>
      </c>
      <c r="X188" s="79">
        <v>66.290521419839806</v>
      </c>
      <c r="Y188" s="79">
        <v>9.1792413717205505</v>
      </c>
      <c r="Z188" s="79">
        <v>50.083266751205798</v>
      </c>
      <c r="AA188" s="79">
        <v>288.82045594108899</v>
      </c>
      <c r="AB188" s="79">
        <v>9.1272271491632093</v>
      </c>
      <c r="AC188" s="79">
        <v>22.834115179713098</v>
      </c>
      <c r="AD188" s="79">
        <v>16.6459900190303</v>
      </c>
      <c r="AE188" s="79">
        <v>2.3792278374672402</v>
      </c>
    </row>
    <row r="189" spans="1:31" x14ac:dyDescent="0.35">
      <c r="A189" t="s">
        <v>194</v>
      </c>
      <c r="B189" s="79">
        <v>14744.7435117204</v>
      </c>
      <c r="C189" s="79">
        <v>16643.8755486757</v>
      </c>
      <c r="D189" s="79">
        <v>110000</v>
      </c>
      <c r="E189" s="79">
        <v>669704.79901388194</v>
      </c>
      <c r="F189" s="79">
        <v>5989.5604471044699</v>
      </c>
      <c r="G189" s="79">
        <v>36301.091007816598</v>
      </c>
      <c r="H189" s="79">
        <v>7116.2623442006397</v>
      </c>
      <c r="I189" s="79">
        <v>488.94730239032202</v>
      </c>
      <c r="J189" s="79">
        <v>295.16288948981997</v>
      </c>
      <c r="K189" s="79">
        <v>68674.797040894206</v>
      </c>
      <c r="L189" s="79">
        <v>209.358946662439</v>
      </c>
      <c r="M189" s="79">
        <v>98.846029113718402</v>
      </c>
      <c r="N189" s="79">
        <v>112.142515495038</v>
      </c>
      <c r="O189" s="79">
        <v>98.112632711103501</v>
      </c>
      <c r="P189" s="79">
        <v>273.97834842979898</v>
      </c>
      <c r="Q189" s="79">
        <v>44.2998448125078</v>
      </c>
      <c r="R189" s="79">
        <v>40.760727319600498</v>
      </c>
      <c r="S189" s="79">
        <v>88.219255137165206</v>
      </c>
      <c r="T189" s="79">
        <v>10.578431570137001</v>
      </c>
      <c r="U189" s="79">
        <v>42.629279923893897</v>
      </c>
      <c r="V189" s="79">
        <v>9.7786808906672196</v>
      </c>
      <c r="W189" s="79">
        <v>2.29288145908271</v>
      </c>
      <c r="X189" s="79">
        <v>10.7462155801544</v>
      </c>
      <c r="Y189" s="79">
        <v>1.7093690684952401</v>
      </c>
      <c r="Z189" s="79">
        <v>12.068888136343499</v>
      </c>
      <c r="AA189" s="79">
        <v>88.903334992965895</v>
      </c>
      <c r="AB189" s="79">
        <v>2.80814060429651</v>
      </c>
      <c r="AC189" s="79">
        <v>9.2334082810794502</v>
      </c>
      <c r="AD189" s="79">
        <v>9.8464769790669493</v>
      </c>
      <c r="AE189" s="79">
        <v>1.4027427179669301</v>
      </c>
    </row>
    <row r="190" spans="1:31" x14ac:dyDescent="0.35">
      <c r="A190" t="s">
        <v>194</v>
      </c>
      <c r="B190" s="79">
        <v>14402.3939970951</v>
      </c>
      <c r="C190" s="79">
        <v>13773.222596375001</v>
      </c>
      <c r="D190" s="79">
        <v>110000</v>
      </c>
      <c r="E190" s="79">
        <v>705044.64785267704</v>
      </c>
      <c r="F190" s="79">
        <v>5517.80819327683</v>
      </c>
      <c r="G190" s="79">
        <v>41555.536040958301</v>
      </c>
      <c r="H190" s="79">
        <v>5115.29561698424</v>
      </c>
      <c r="I190" s="79">
        <v>486.88352620478997</v>
      </c>
      <c r="J190" s="79">
        <v>265.46700160374002</v>
      </c>
      <c r="K190" s="79">
        <v>65908.500846976705</v>
      </c>
      <c r="L190" s="79">
        <v>239.76950746826299</v>
      </c>
      <c r="M190" s="79">
        <v>146.95750952422799</v>
      </c>
      <c r="N190" s="79">
        <v>162.18875863985201</v>
      </c>
      <c r="O190" s="79">
        <v>145.49853449090199</v>
      </c>
      <c r="P190" s="79">
        <v>186.22525068261999</v>
      </c>
      <c r="Q190" s="79">
        <v>77.742788632980094</v>
      </c>
      <c r="R190" s="79">
        <v>47.287362587168303</v>
      </c>
      <c r="S190" s="79">
        <v>101.736611480931</v>
      </c>
      <c r="T190" s="79">
        <v>12.4379152763457</v>
      </c>
      <c r="U190" s="79">
        <v>48.566722112768801</v>
      </c>
      <c r="V190" s="79">
        <v>9.9255929348519594</v>
      </c>
      <c r="W190" s="79">
        <v>2.2206335715558798</v>
      </c>
      <c r="X190" s="79">
        <v>9.1488809976715899</v>
      </c>
      <c r="Y190" s="79">
        <v>1.4582003945094</v>
      </c>
      <c r="Z190" s="79">
        <v>8.9873970269294308</v>
      </c>
      <c r="AA190" s="79">
        <v>61.958009855302201</v>
      </c>
      <c r="AB190" s="79">
        <v>1.8865189482081399</v>
      </c>
      <c r="AC190" s="79">
        <v>5.8899068979832601</v>
      </c>
      <c r="AD190" s="79">
        <v>6.5918160636499001</v>
      </c>
      <c r="AE190" s="79">
        <v>0.92656284603401995</v>
      </c>
    </row>
    <row r="191" spans="1:31" x14ac:dyDescent="0.35">
      <c r="A191" t="s">
        <v>194</v>
      </c>
      <c r="B191" s="79">
        <v>13770.131475590901</v>
      </c>
      <c r="C191" s="79">
        <v>14163.4279383335</v>
      </c>
      <c r="D191" s="79">
        <v>110000</v>
      </c>
      <c r="E191" s="79">
        <v>724263.15050346602</v>
      </c>
      <c r="F191" s="79">
        <v>7076.7115200154703</v>
      </c>
      <c r="G191" s="79">
        <v>41121.186752067901</v>
      </c>
      <c r="H191" s="79">
        <v>5502.6411794230298</v>
      </c>
      <c r="I191" s="79">
        <v>491.95301821484901</v>
      </c>
      <c r="J191" s="79">
        <v>273.15329494904699</v>
      </c>
      <c r="K191" s="79">
        <v>70352.098039944307</v>
      </c>
      <c r="L191" s="79">
        <v>240.78503864437101</v>
      </c>
      <c r="M191" s="79">
        <v>183.26284798980399</v>
      </c>
      <c r="N191" s="79">
        <v>198.29924545374899</v>
      </c>
      <c r="O191" s="79">
        <v>181.495869430624</v>
      </c>
      <c r="P191" s="79">
        <v>242.43209275801399</v>
      </c>
      <c r="Q191" s="79">
        <v>60.495417944621799</v>
      </c>
      <c r="R191" s="79">
        <v>44.583828510844</v>
      </c>
      <c r="S191" s="79">
        <v>97.062451225458602</v>
      </c>
      <c r="T191" s="79">
        <v>12.8700773924401</v>
      </c>
      <c r="U191" s="79">
        <v>57.308540996474399</v>
      </c>
      <c r="V191" s="79">
        <v>13.344811253256101</v>
      </c>
      <c r="W191" s="79">
        <v>3.0315388679576598</v>
      </c>
      <c r="X191" s="79">
        <v>12.8907244709797</v>
      </c>
      <c r="Y191" s="79">
        <v>1.9393245495065901</v>
      </c>
      <c r="Z191" s="79">
        <v>12.500701949643201</v>
      </c>
      <c r="AA191" s="79">
        <v>90.927136058644905</v>
      </c>
      <c r="AB191" s="79">
        <v>2.9034771834572899</v>
      </c>
      <c r="AC191" s="79">
        <v>9.6851016260646698</v>
      </c>
      <c r="AD191" s="79">
        <v>9.2397616127383309</v>
      </c>
      <c r="AE191" s="79">
        <v>1.4717700823973101</v>
      </c>
    </row>
    <row r="192" spans="1:31" x14ac:dyDescent="0.35">
      <c r="A192" t="s">
        <v>194</v>
      </c>
      <c r="B192" s="79">
        <v>15046.467579138</v>
      </c>
      <c r="C192" s="79">
        <v>14743.2154770201</v>
      </c>
      <c r="D192" s="79">
        <v>110000</v>
      </c>
      <c r="E192" s="79">
        <v>734616.80946935597</v>
      </c>
      <c r="F192" s="79">
        <v>6017.7696754343497</v>
      </c>
      <c r="G192" s="79">
        <v>39936.880473528603</v>
      </c>
      <c r="H192" s="79">
        <v>5909.1297853762699</v>
      </c>
      <c r="I192" s="79">
        <v>479.83949841650201</v>
      </c>
      <c r="J192" s="79">
        <v>259.797507606983</v>
      </c>
      <c r="K192" s="79">
        <v>55980.647679422204</v>
      </c>
      <c r="L192" s="79">
        <v>225.43776443132401</v>
      </c>
      <c r="M192" s="79">
        <v>139.272170267977</v>
      </c>
      <c r="N192" s="79">
        <v>152.68360741792901</v>
      </c>
      <c r="O192" s="79">
        <v>137.65931279460699</v>
      </c>
      <c r="P192" s="79">
        <v>247.16192155401001</v>
      </c>
      <c r="Q192" s="79">
        <v>40.892382894090602</v>
      </c>
      <c r="R192" s="79">
        <v>61.892381034117903</v>
      </c>
      <c r="S192" s="79">
        <v>123.74642797124901</v>
      </c>
      <c r="T192" s="79">
        <v>14.7270887225278</v>
      </c>
      <c r="U192" s="79">
        <v>53.716352952849199</v>
      </c>
      <c r="V192" s="79">
        <v>10.4224819657354</v>
      </c>
      <c r="W192" s="79">
        <v>2.5243667293816601</v>
      </c>
      <c r="X192" s="79">
        <v>10.404990287113201</v>
      </c>
      <c r="Y192" s="79">
        <v>1.6002976721719899</v>
      </c>
      <c r="Z192" s="79">
        <v>11.520751065674901</v>
      </c>
      <c r="AA192" s="79">
        <v>80.742641572369394</v>
      </c>
      <c r="AB192" s="79">
        <v>2.4923927324645501</v>
      </c>
      <c r="AC192" s="79">
        <v>8.0498261847060206</v>
      </c>
      <c r="AD192" s="79">
        <v>8.1847576917120097</v>
      </c>
      <c r="AE192" s="79">
        <v>1.2477659786714801</v>
      </c>
    </row>
    <row r="193" spans="1:31" x14ac:dyDescent="0.35">
      <c r="A193" t="s">
        <v>194</v>
      </c>
      <c r="B193" s="79">
        <v>15282.6584910772</v>
      </c>
      <c r="C193" s="79">
        <v>14272.161625806</v>
      </c>
      <c r="D193" s="79">
        <v>110000</v>
      </c>
      <c r="E193" s="79">
        <v>638478.11429429997</v>
      </c>
      <c r="F193" s="79">
        <v>15344.882309914299</v>
      </c>
      <c r="G193" s="79">
        <v>40792.781279690404</v>
      </c>
      <c r="H193" s="79">
        <v>5970.7485956365799</v>
      </c>
      <c r="I193" s="79">
        <v>477.848324237714</v>
      </c>
      <c r="J193" s="79">
        <v>276.90197159694202</v>
      </c>
      <c r="K193" s="79">
        <v>138017.82856925801</v>
      </c>
      <c r="L193" s="79">
        <v>240.48485929441301</v>
      </c>
      <c r="M193" s="79">
        <v>197.10862263452799</v>
      </c>
      <c r="N193" s="79">
        <v>213.20550116535901</v>
      </c>
      <c r="O193" s="79">
        <v>197.753270869777</v>
      </c>
      <c r="P193" s="79">
        <v>150.49270203364901</v>
      </c>
      <c r="Q193" s="79">
        <v>89.001504408120994</v>
      </c>
      <c r="R193" s="79">
        <v>74.004510341062598</v>
      </c>
      <c r="S193" s="79">
        <v>148.85102968316301</v>
      </c>
      <c r="T193" s="79">
        <v>19.2371460219677</v>
      </c>
      <c r="U193" s="79">
        <v>78.746676410945497</v>
      </c>
      <c r="V193" s="79">
        <v>17.587363457133598</v>
      </c>
      <c r="W193" s="79">
        <v>3.4851140017703499</v>
      </c>
      <c r="X193" s="79">
        <v>17.1712561145088</v>
      </c>
      <c r="Y193" s="79">
        <v>2.3960708722847199</v>
      </c>
      <c r="Z193" s="79">
        <v>14.629748162046999</v>
      </c>
      <c r="AA193" s="79">
        <v>89.717992317404807</v>
      </c>
      <c r="AB193" s="79">
        <v>2.8539192452887101</v>
      </c>
      <c r="AC193" s="79">
        <v>8.1234133160212902</v>
      </c>
      <c r="AD193" s="79">
        <v>7.2960788424823297</v>
      </c>
      <c r="AE193" s="79">
        <v>1.06400083997173</v>
      </c>
    </row>
    <row r="194" spans="1:31" x14ac:dyDescent="0.35">
      <c r="A194" t="s">
        <v>194</v>
      </c>
      <c r="B194" s="79">
        <v>11197.6783983204</v>
      </c>
      <c r="C194" s="79">
        <v>15725.957397279501</v>
      </c>
      <c r="D194" s="79">
        <v>110000</v>
      </c>
      <c r="E194" s="79">
        <v>697128.78470199695</v>
      </c>
      <c r="F194" s="79">
        <v>7733.6127012282504</v>
      </c>
      <c r="G194" s="79">
        <v>39791.471195797501</v>
      </c>
      <c r="H194" s="79">
        <v>5914.3916308467597</v>
      </c>
      <c r="I194" s="79">
        <v>515.97809120384295</v>
      </c>
      <c r="J194" s="79">
        <v>268.528249606999</v>
      </c>
      <c r="K194" s="79">
        <v>67252.664086623598</v>
      </c>
      <c r="L194" s="79">
        <v>228.16243135609</v>
      </c>
      <c r="M194" s="79">
        <v>107.987686875308</v>
      </c>
      <c r="N194" s="79">
        <v>122.551762056911</v>
      </c>
      <c r="O194" s="79">
        <v>106.70666563582201</v>
      </c>
      <c r="P194" s="79">
        <v>131.93150743367499</v>
      </c>
      <c r="Q194" s="79">
        <v>62.8148617498113</v>
      </c>
      <c r="R194" s="79">
        <v>44.837445969624603</v>
      </c>
      <c r="S194" s="79">
        <v>98.431460972088303</v>
      </c>
      <c r="T194" s="79">
        <v>13.482447357005499</v>
      </c>
      <c r="U194" s="79">
        <v>59.0033388192725</v>
      </c>
      <c r="V194" s="79">
        <v>14.6174102992118</v>
      </c>
      <c r="W194" s="79">
        <v>3.0660841466657098</v>
      </c>
      <c r="X194" s="79">
        <v>14.953780015444</v>
      </c>
      <c r="Y194" s="79">
        <v>1.99139062071958</v>
      </c>
      <c r="Z194" s="79">
        <v>12.2467892950218</v>
      </c>
      <c r="AA194" s="79">
        <v>75.120826508910596</v>
      </c>
      <c r="AB194" s="79">
        <v>2.5118429453868099</v>
      </c>
      <c r="AC194" s="79">
        <v>6.8375058040877299</v>
      </c>
      <c r="AD194" s="79">
        <v>5.8436911540376704</v>
      </c>
      <c r="AE194" s="79">
        <v>0.85334578971832797</v>
      </c>
    </row>
    <row r="195" spans="1:31" x14ac:dyDescent="0.35">
      <c r="A195" t="s">
        <v>194</v>
      </c>
      <c r="B195" s="79">
        <v>13192.5124934254</v>
      </c>
      <c r="C195" s="79">
        <v>15218.631490699699</v>
      </c>
      <c r="D195" s="79">
        <v>110000</v>
      </c>
      <c r="E195" s="79">
        <v>705431.75659176998</v>
      </c>
      <c r="F195" s="79">
        <v>12936.497809713999</v>
      </c>
      <c r="G195" s="79">
        <v>39194.936515855399</v>
      </c>
      <c r="H195" s="79">
        <v>5194.3924760779701</v>
      </c>
      <c r="I195" s="79">
        <v>505.23668309941098</v>
      </c>
      <c r="J195" s="79">
        <v>285.46250734357102</v>
      </c>
      <c r="K195" s="79">
        <v>94685.078177584102</v>
      </c>
      <c r="L195" s="79">
        <v>224.04519745764699</v>
      </c>
      <c r="M195" s="79">
        <v>147.76834198818599</v>
      </c>
      <c r="N195" s="79">
        <v>160.83161122887</v>
      </c>
      <c r="O195" s="79">
        <v>145.69761498782799</v>
      </c>
      <c r="P195" s="79">
        <v>140.30025694356399</v>
      </c>
      <c r="Q195" s="79">
        <v>52.882564958427103</v>
      </c>
      <c r="R195" s="79">
        <v>68.227827921545199</v>
      </c>
      <c r="S195" s="79">
        <v>144.14536574116599</v>
      </c>
      <c r="T195" s="79">
        <v>17.947287170554599</v>
      </c>
      <c r="U195" s="79">
        <v>74.196841450207401</v>
      </c>
      <c r="V195" s="79">
        <v>16.549971958173298</v>
      </c>
      <c r="W195" s="79">
        <v>3.5332296418853799</v>
      </c>
      <c r="X195" s="79">
        <v>16.008819654451599</v>
      </c>
      <c r="Y195" s="79">
        <v>2.3205517445321702</v>
      </c>
      <c r="Z195" s="79">
        <v>13.6565760188144</v>
      </c>
      <c r="AA195" s="79">
        <v>85.567973605682397</v>
      </c>
      <c r="AB195" s="79">
        <v>2.6737140776049499</v>
      </c>
      <c r="AC195" s="79">
        <v>8.01941970724668</v>
      </c>
      <c r="AD195" s="79">
        <v>6.5684092293921204</v>
      </c>
      <c r="AE195" s="79">
        <v>1.0110929423488699</v>
      </c>
    </row>
    <row r="196" spans="1:31" x14ac:dyDescent="0.35">
      <c r="A196" t="s">
        <v>194</v>
      </c>
      <c r="B196" s="79">
        <v>15243.253180485301</v>
      </c>
      <c r="C196" s="79">
        <v>14302.0359627166</v>
      </c>
      <c r="D196" s="79">
        <v>110000</v>
      </c>
      <c r="E196" s="79">
        <v>663046.438644954</v>
      </c>
      <c r="F196" s="79">
        <v>4934.4982605555397</v>
      </c>
      <c r="G196" s="79">
        <v>40136.672955555397</v>
      </c>
      <c r="H196" s="79">
        <v>4984.3079948385403</v>
      </c>
      <c r="I196" s="79">
        <v>468.52916243264599</v>
      </c>
      <c r="J196" s="79">
        <v>258.16109051253198</v>
      </c>
      <c r="K196" s="79">
        <v>59648.219848734203</v>
      </c>
      <c r="L196" s="79">
        <v>225.24238527775501</v>
      </c>
      <c r="M196" s="79">
        <v>112.894931216579</v>
      </c>
      <c r="N196" s="79">
        <v>127.242194111627</v>
      </c>
      <c r="O196" s="79">
        <v>113.256761305048</v>
      </c>
      <c r="P196" s="79">
        <v>157.76947848717401</v>
      </c>
      <c r="Q196" s="79">
        <v>50.404356983684103</v>
      </c>
      <c r="R196" s="79">
        <v>43.005121375650397</v>
      </c>
      <c r="S196" s="79">
        <v>87.848540839744203</v>
      </c>
      <c r="T196" s="79">
        <v>10.840386670840401</v>
      </c>
      <c r="U196" s="79">
        <v>41.372319641123703</v>
      </c>
      <c r="V196" s="79">
        <v>8.2728838239956506</v>
      </c>
      <c r="W196" s="79">
        <v>1.7793047634112</v>
      </c>
      <c r="X196" s="79">
        <v>7.8390059865133699</v>
      </c>
      <c r="Y196" s="79">
        <v>1.1948486683703501</v>
      </c>
      <c r="Z196" s="79">
        <v>8.0022206891173706</v>
      </c>
      <c r="AA196" s="79">
        <v>55.422550772991201</v>
      </c>
      <c r="AB196" s="79">
        <v>1.7524468258457999</v>
      </c>
      <c r="AC196" s="79">
        <v>5.6099142513025297</v>
      </c>
      <c r="AD196" s="79">
        <v>5.5388770058983603</v>
      </c>
      <c r="AE196" s="79">
        <v>0.90024047711321697</v>
      </c>
    </row>
    <row r="197" spans="1:31" x14ac:dyDescent="0.35">
      <c r="A197" t="s">
        <v>194</v>
      </c>
      <c r="B197" s="79">
        <v>19813.520662840201</v>
      </c>
      <c r="C197" s="79">
        <v>14776.5000048202</v>
      </c>
      <c r="D197" s="79">
        <v>110000</v>
      </c>
      <c r="E197" s="79">
        <v>730766.31321363302</v>
      </c>
      <c r="F197" s="79">
        <v>8180.0494237559997</v>
      </c>
      <c r="G197" s="79">
        <v>36315.2128450335</v>
      </c>
      <c r="H197" s="79">
        <v>5807.1816313048703</v>
      </c>
      <c r="I197" s="79">
        <v>466.87661915186101</v>
      </c>
      <c r="J197" s="79">
        <v>304.15659124303397</v>
      </c>
      <c r="K197" s="79">
        <v>76522.804680945395</v>
      </c>
      <c r="L197" s="79">
        <v>210.04535667829401</v>
      </c>
      <c r="M197" s="79">
        <v>129.64699697539601</v>
      </c>
      <c r="N197" s="79">
        <v>141.897086831206</v>
      </c>
      <c r="O197" s="79">
        <v>128.36832866662101</v>
      </c>
      <c r="P197" s="79">
        <v>156.100834663227</v>
      </c>
      <c r="Q197" s="79">
        <v>51.871308530013501</v>
      </c>
      <c r="R197" s="79">
        <v>48.131446997291803</v>
      </c>
      <c r="S197" s="79">
        <v>102.714574487486</v>
      </c>
      <c r="T197" s="79">
        <v>12.5074519526441</v>
      </c>
      <c r="U197" s="79">
        <v>51.463265238396602</v>
      </c>
      <c r="V197" s="79">
        <v>11.535425086154801</v>
      </c>
      <c r="W197" s="79">
        <v>2.5440694688996</v>
      </c>
      <c r="X197" s="79">
        <v>12.052234542734301</v>
      </c>
      <c r="Y197" s="79">
        <v>1.77350895431417</v>
      </c>
      <c r="Z197" s="79">
        <v>11.283511901690799</v>
      </c>
      <c r="AA197" s="79">
        <v>72.641912199922103</v>
      </c>
      <c r="AB197" s="79">
        <v>2.2437246698186502</v>
      </c>
      <c r="AC197" s="79">
        <v>7.0196928013641298</v>
      </c>
      <c r="AD197" s="79">
        <v>6.6236642296863302</v>
      </c>
      <c r="AE197" s="79">
        <v>0.971076170909137</v>
      </c>
    </row>
    <row r="198" spans="1:31" x14ac:dyDescent="0.35">
      <c r="A198" t="s">
        <v>194</v>
      </c>
      <c r="B198" s="79">
        <v>11579.0851797174</v>
      </c>
      <c r="C198" s="79">
        <v>14434.964247894701</v>
      </c>
      <c r="D198" s="79">
        <v>110000</v>
      </c>
      <c r="E198" s="79">
        <v>705980.22591901303</v>
      </c>
      <c r="F198" s="79">
        <v>3049.0407674811299</v>
      </c>
      <c r="G198" s="79">
        <v>41254.824427834203</v>
      </c>
      <c r="H198" s="79">
        <v>4371.1359606736696</v>
      </c>
      <c r="I198" s="79">
        <v>504.33441547956801</v>
      </c>
      <c r="J198" s="79">
        <v>244.39168333043901</v>
      </c>
      <c r="K198" s="79">
        <v>63132.792740181198</v>
      </c>
      <c r="L198" s="79">
        <v>234.885660391675</v>
      </c>
      <c r="M198" s="79">
        <v>95.389288379053596</v>
      </c>
      <c r="N198" s="79">
        <v>110.42052258785</v>
      </c>
      <c r="O198" s="79">
        <v>93.863123805496997</v>
      </c>
      <c r="P198" s="79">
        <v>168.487797172689</v>
      </c>
      <c r="Q198" s="79">
        <v>51.957793340354101</v>
      </c>
      <c r="R198" s="79">
        <v>38.560669878515398</v>
      </c>
      <c r="S198" s="79">
        <v>77.711342957328597</v>
      </c>
      <c r="T198" s="79">
        <v>9.2805987261323608</v>
      </c>
      <c r="U198" s="79">
        <v>33.9506014238791</v>
      </c>
      <c r="V198" s="79">
        <v>6.1306912954105401</v>
      </c>
      <c r="W198" s="79">
        <v>1.3516072545925699</v>
      </c>
      <c r="X198" s="79">
        <v>6.4375552414704504</v>
      </c>
      <c r="Y198" s="79">
        <v>0.93231682870771504</v>
      </c>
      <c r="Z198" s="79">
        <v>6.5936146147626298</v>
      </c>
      <c r="AA198" s="79">
        <v>48.780872429762802</v>
      </c>
      <c r="AB198" s="79">
        <v>1.5421726889334799</v>
      </c>
      <c r="AC198" s="79">
        <v>5.0075886362398796</v>
      </c>
      <c r="AD198" s="79">
        <v>5.6895659832658403</v>
      </c>
      <c r="AE198" s="79">
        <v>0.88568471479555499</v>
      </c>
    </row>
    <row r="199" spans="1:31" x14ac:dyDescent="0.35">
      <c r="A199" t="s">
        <v>194</v>
      </c>
      <c r="B199" s="79">
        <v>9954.9722665739791</v>
      </c>
      <c r="C199" s="79">
        <v>14615.507245674</v>
      </c>
      <c r="D199" s="79">
        <v>110000</v>
      </c>
      <c r="E199" s="79">
        <v>672057.84493999497</v>
      </c>
      <c r="F199" s="79">
        <v>4439.1415609133501</v>
      </c>
      <c r="G199" s="79">
        <v>43660.195831047902</v>
      </c>
      <c r="H199" s="79">
        <v>7279.14409235522</v>
      </c>
      <c r="I199" s="79">
        <v>539.43144083975596</v>
      </c>
      <c r="J199" s="79">
        <v>268.42852615084598</v>
      </c>
      <c r="K199" s="79">
        <v>67371.189380338299</v>
      </c>
      <c r="L199" s="79">
        <v>249.78367817187601</v>
      </c>
      <c r="M199" s="79">
        <v>129.52606027207</v>
      </c>
      <c r="N199" s="79">
        <v>146.38548379423801</v>
      </c>
      <c r="O199" s="79">
        <v>129.79854805341799</v>
      </c>
      <c r="P199" s="79">
        <v>137.634809119057</v>
      </c>
      <c r="Q199" s="79">
        <v>66.141316220453305</v>
      </c>
      <c r="R199" s="79">
        <v>48.336634040572598</v>
      </c>
      <c r="S199" s="79">
        <v>100.08489365720099</v>
      </c>
      <c r="T199" s="79">
        <v>12.193427078628901</v>
      </c>
      <c r="U199" s="79">
        <v>45.712124206756499</v>
      </c>
      <c r="V199" s="79">
        <v>8.6377442551920396</v>
      </c>
      <c r="W199" s="79">
        <v>1.88546821693322</v>
      </c>
      <c r="X199" s="79">
        <v>7.4331903185313202</v>
      </c>
      <c r="Y199" s="79">
        <v>1.1031618094131801</v>
      </c>
      <c r="Z199" s="79">
        <v>7.4789873416999697</v>
      </c>
      <c r="AA199" s="79">
        <v>47.954212005458302</v>
      </c>
      <c r="AB199" s="79">
        <v>1.48097849433408</v>
      </c>
      <c r="AC199" s="79">
        <v>4.5399852601884403</v>
      </c>
      <c r="AD199" s="79">
        <v>4.63078777404034</v>
      </c>
      <c r="AE199" s="79">
        <v>0.66436138374386</v>
      </c>
    </row>
    <row r="200" spans="1:31" x14ac:dyDescent="0.35">
      <c r="A200" t="s">
        <v>194</v>
      </c>
      <c r="B200" s="79">
        <v>15607.3658355651</v>
      </c>
      <c r="C200" s="79">
        <v>13810.933534998099</v>
      </c>
      <c r="D200" s="79">
        <v>110000</v>
      </c>
      <c r="E200" s="79">
        <v>723223.72784780397</v>
      </c>
      <c r="F200" s="79">
        <v>11298.7260386175</v>
      </c>
      <c r="G200" s="79">
        <v>40456.555202998898</v>
      </c>
      <c r="H200" s="79">
        <v>4844.8891557381603</v>
      </c>
      <c r="I200" s="79">
        <v>476.63148721362302</v>
      </c>
      <c r="J200" s="79">
        <v>281.00961642670001</v>
      </c>
      <c r="K200" s="79">
        <v>68474.618966430804</v>
      </c>
      <c r="L200" s="79">
        <v>236.090569249032</v>
      </c>
      <c r="M200" s="79">
        <v>159.41835425239</v>
      </c>
      <c r="N200" s="79">
        <v>175.038239278177</v>
      </c>
      <c r="O200" s="79">
        <v>157.71194443061799</v>
      </c>
      <c r="P200" s="79">
        <v>161.075133753198</v>
      </c>
      <c r="Q200" s="79">
        <v>47.541801682258601</v>
      </c>
      <c r="R200" s="79">
        <v>52.923743873643502</v>
      </c>
      <c r="S200" s="79">
        <v>116.675960970769</v>
      </c>
      <c r="T200" s="79">
        <v>15.730678359430801</v>
      </c>
      <c r="U200" s="79">
        <v>67.719659572964602</v>
      </c>
      <c r="V200" s="79">
        <v>15.343934554619</v>
      </c>
      <c r="W200" s="79">
        <v>3.6309685312356699</v>
      </c>
      <c r="X200" s="79">
        <v>15.390934290708</v>
      </c>
      <c r="Y200" s="79">
        <v>2.2951409156042399</v>
      </c>
      <c r="Z200" s="79">
        <v>14.3277064382312</v>
      </c>
      <c r="AA200" s="79">
        <v>87.935541394169903</v>
      </c>
      <c r="AB200" s="79">
        <v>2.6745479107937999</v>
      </c>
      <c r="AC200" s="79">
        <v>8.1241799414561093</v>
      </c>
      <c r="AD200" s="79">
        <v>7.19304206075227</v>
      </c>
      <c r="AE200" s="79">
        <v>1.0436210225106599</v>
      </c>
    </row>
    <row r="201" spans="1:31" x14ac:dyDescent="0.35">
      <c r="A201" t="s">
        <v>194</v>
      </c>
      <c r="B201" s="79">
        <v>17605.0944644554</v>
      </c>
      <c r="C201" s="79">
        <v>15088.6191985778</v>
      </c>
      <c r="D201" s="79">
        <v>110000</v>
      </c>
      <c r="E201" s="79">
        <v>705422.73001068702</v>
      </c>
      <c r="F201" s="79">
        <v>4545.0110756843897</v>
      </c>
      <c r="G201" s="79">
        <v>35863.192652508602</v>
      </c>
      <c r="H201" s="79">
        <v>5163.3909181096196</v>
      </c>
      <c r="I201" s="79">
        <v>459.44049236365601</v>
      </c>
      <c r="J201" s="79">
        <v>275.32082875694601</v>
      </c>
      <c r="K201" s="79">
        <v>76056.021881911598</v>
      </c>
      <c r="L201" s="79">
        <v>195.091877651277</v>
      </c>
      <c r="M201" s="79">
        <v>104.158333421715</v>
      </c>
      <c r="N201" s="79">
        <v>116.486280774619</v>
      </c>
      <c r="O201" s="79">
        <v>103.11912468033201</v>
      </c>
      <c r="P201" s="79">
        <v>201.531984670665</v>
      </c>
      <c r="Q201" s="79">
        <v>40.095967608467198</v>
      </c>
      <c r="R201" s="79">
        <v>43.0955420516011</v>
      </c>
      <c r="S201" s="79">
        <v>87.335915914339793</v>
      </c>
      <c r="T201" s="79">
        <v>10.586878505011899</v>
      </c>
      <c r="U201" s="79">
        <v>39.309475279469197</v>
      </c>
      <c r="V201" s="79">
        <v>7.7017663967430803</v>
      </c>
      <c r="W201" s="79">
        <v>1.62957395744599</v>
      </c>
      <c r="X201" s="79">
        <v>7.76660019704277</v>
      </c>
      <c r="Y201" s="79">
        <v>1.1108308070344199</v>
      </c>
      <c r="Z201" s="79">
        <v>7.9621725102462504</v>
      </c>
      <c r="AA201" s="79">
        <v>53.633888552234502</v>
      </c>
      <c r="AB201" s="79">
        <v>1.7078994513997801</v>
      </c>
      <c r="AC201" s="79">
        <v>5.5079449124883704</v>
      </c>
      <c r="AD201" s="79">
        <v>5.1547989642107401</v>
      </c>
      <c r="AE201" s="79">
        <v>0.85403748726570194</v>
      </c>
    </row>
    <row r="202" spans="1:31" x14ac:dyDescent="0.35">
      <c r="A202" t="s">
        <v>194</v>
      </c>
      <c r="B202" s="79">
        <v>18606.046947970201</v>
      </c>
      <c r="C202" s="79">
        <v>15386.5851459183</v>
      </c>
      <c r="D202" s="79">
        <v>110000</v>
      </c>
      <c r="E202" s="79">
        <v>713137.73562726297</v>
      </c>
      <c r="F202" s="79">
        <v>6312.5498993275096</v>
      </c>
      <c r="G202" s="79">
        <v>37816.379116722303</v>
      </c>
      <c r="H202" s="79">
        <v>4405.0516288235203</v>
      </c>
      <c r="I202" s="79">
        <v>499.235509235834</v>
      </c>
      <c r="J202" s="79">
        <v>313.76813719234099</v>
      </c>
      <c r="K202" s="79">
        <v>90064.310464086899</v>
      </c>
      <c r="L202" s="79">
        <v>217.763941089908</v>
      </c>
      <c r="M202" s="79">
        <v>128.693503975867</v>
      </c>
      <c r="N202" s="79">
        <v>142.78936975640201</v>
      </c>
      <c r="O202" s="79">
        <v>128.17423472082299</v>
      </c>
      <c r="P202" s="79">
        <v>182.325745767608</v>
      </c>
      <c r="Q202" s="79">
        <v>55.140157354588901</v>
      </c>
      <c r="R202" s="79">
        <v>55.722229579604601</v>
      </c>
      <c r="S202" s="79">
        <v>116.408133998812</v>
      </c>
      <c r="T202" s="79">
        <v>14.0737693799196</v>
      </c>
      <c r="U202" s="79">
        <v>56.5926931238265</v>
      </c>
      <c r="V202" s="79">
        <v>12.329749267690801</v>
      </c>
      <c r="W202" s="79">
        <v>2.73350845272381</v>
      </c>
      <c r="X202" s="79">
        <v>12.0169138681199</v>
      </c>
      <c r="Y202" s="79">
        <v>1.7334321963744299</v>
      </c>
      <c r="Z202" s="79">
        <v>11.2415319972168</v>
      </c>
      <c r="AA202" s="79">
        <v>76.358739482433904</v>
      </c>
      <c r="AB202" s="79">
        <v>2.3974864221035599</v>
      </c>
      <c r="AC202" s="79">
        <v>7.5126266992044597</v>
      </c>
      <c r="AD202" s="79">
        <v>7.4923835678970301</v>
      </c>
      <c r="AE202" s="79">
        <v>1.0866066705125399</v>
      </c>
    </row>
    <row r="203" spans="1:31" x14ac:dyDescent="0.35">
      <c r="A203" t="s">
        <v>194</v>
      </c>
      <c r="B203" s="79">
        <v>8629.8707483366907</v>
      </c>
      <c r="C203" s="79">
        <v>14744.9644228832</v>
      </c>
      <c r="D203" s="79">
        <v>110000</v>
      </c>
      <c r="E203" s="79">
        <v>746131.74243905896</v>
      </c>
      <c r="F203" s="79">
        <v>7174.5067460807004</v>
      </c>
      <c r="G203" s="79">
        <v>41764.741321579502</v>
      </c>
      <c r="H203" s="79">
        <v>6094.6071730998501</v>
      </c>
      <c r="I203" s="79">
        <v>525.58469021046596</v>
      </c>
      <c r="J203" s="79">
        <v>262.11080122486999</v>
      </c>
      <c r="K203" s="79">
        <v>55058.343983181003</v>
      </c>
      <c r="L203" s="79">
        <v>241.52134798860499</v>
      </c>
      <c r="M203" s="79">
        <v>109.362342823368</v>
      </c>
      <c r="N203" s="79">
        <v>124.662268669372</v>
      </c>
      <c r="O203" s="79">
        <v>107.883557276148</v>
      </c>
      <c r="P203" s="79">
        <v>218.756367974894</v>
      </c>
      <c r="Q203" s="79">
        <v>49.2064755466875</v>
      </c>
      <c r="R203" s="79">
        <v>50.823433523759597</v>
      </c>
      <c r="S203" s="79">
        <v>103.770364580896</v>
      </c>
      <c r="T203" s="79">
        <v>12.9858467859956</v>
      </c>
      <c r="U203" s="79">
        <v>50.585945912562003</v>
      </c>
      <c r="V203" s="79">
        <v>11.407067849727801</v>
      </c>
      <c r="W203" s="79">
        <v>2.6860597042485899</v>
      </c>
      <c r="X203" s="79">
        <v>10.8779912748863</v>
      </c>
      <c r="Y203" s="79">
        <v>1.6161673847603499</v>
      </c>
      <c r="Z203" s="79">
        <v>11.011843940888699</v>
      </c>
      <c r="AA203" s="79">
        <v>77.285126212091399</v>
      </c>
      <c r="AB203" s="79">
        <v>2.45958755582144</v>
      </c>
      <c r="AC203" s="79">
        <v>7.5624116179829901</v>
      </c>
      <c r="AD203" s="79">
        <v>7.2353705873599097</v>
      </c>
      <c r="AE203" s="79">
        <v>1.1101110627445701</v>
      </c>
    </row>
    <row r="204" spans="1:31" x14ac:dyDescent="0.35">
      <c r="A204" t="s">
        <v>194</v>
      </c>
      <c r="B204" s="79">
        <v>10970.030329162601</v>
      </c>
      <c r="C204" s="79">
        <v>14680.610738444801</v>
      </c>
      <c r="D204" s="79">
        <v>110000</v>
      </c>
      <c r="E204" s="79">
        <v>766583.58407138602</v>
      </c>
      <c r="F204" s="79">
        <v>8717.6542973640207</v>
      </c>
      <c r="G204" s="79">
        <v>41122.160262149402</v>
      </c>
      <c r="H204" s="79">
        <v>5700.1481548099</v>
      </c>
      <c r="I204" s="79">
        <v>519.04518770106404</v>
      </c>
      <c r="J204" s="79">
        <v>254.570972281248</v>
      </c>
      <c r="K204" s="79">
        <v>50954.427111683603</v>
      </c>
      <c r="L204" s="79">
        <v>235.407639106006</v>
      </c>
      <c r="M204" s="79">
        <v>116.663984988424</v>
      </c>
      <c r="N204" s="79">
        <v>131.14409479042101</v>
      </c>
      <c r="O204" s="79">
        <v>115.65240956932701</v>
      </c>
      <c r="P204" s="79">
        <v>165.19488554422401</v>
      </c>
      <c r="Q204" s="79">
        <v>57.808483197759699</v>
      </c>
      <c r="R204" s="79">
        <v>72.699682008004501</v>
      </c>
      <c r="S204" s="79">
        <v>151.221553252673</v>
      </c>
      <c r="T204" s="79">
        <v>19.497373343472201</v>
      </c>
      <c r="U204" s="79">
        <v>83.311043327172399</v>
      </c>
      <c r="V204" s="79">
        <v>18.937166676248001</v>
      </c>
      <c r="W204" s="79">
        <v>4.2257284312822403</v>
      </c>
      <c r="X204" s="79">
        <v>19.919708311767199</v>
      </c>
      <c r="Y204" s="79">
        <v>2.62083733731308</v>
      </c>
      <c r="Z204" s="79">
        <v>15.5811337159001</v>
      </c>
      <c r="AA204" s="79">
        <v>99.223443623573004</v>
      </c>
      <c r="AB204" s="79">
        <v>3.1346296106682701</v>
      </c>
      <c r="AC204" s="79">
        <v>9.3099002723163107</v>
      </c>
      <c r="AD204" s="79">
        <v>8.2071786823640895</v>
      </c>
      <c r="AE204" s="79">
        <v>1.3441518569845701</v>
      </c>
    </row>
    <row r="205" spans="1:31" x14ac:dyDescent="0.35">
      <c r="A205" t="s">
        <v>194</v>
      </c>
      <c r="B205" s="79">
        <v>17965.041143171398</v>
      </c>
      <c r="C205" s="79">
        <v>14292.6469400283</v>
      </c>
      <c r="D205" s="79">
        <v>110000</v>
      </c>
      <c r="E205" s="79">
        <v>741401.14610339096</v>
      </c>
      <c r="F205" s="79">
        <v>7170.9196805192396</v>
      </c>
      <c r="G205" s="79">
        <v>38540.405926560998</v>
      </c>
      <c r="H205" s="79">
        <v>5108.2727634311104</v>
      </c>
      <c r="I205" s="79">
        <v>498.42149398456598</v>
      </c>
      <c r="J205" s="79">
        <v>308.44293029846801</v>
      </c>
      <c r="K205" s="79">
        <v>144959.88958718901</v>
      </c>
      <c r="L205" s="79">
        <v>214.30246417122001</v>
      </c>
      <c r="M205" s="79">
        <v>119.44902502326801</v>
      </c>
      <c r="N205" s="79">
        <v>132.333033826254</v>
      </c>
      <c r="O205" s="79">
        <v>117.772864672509</v>
      </c>
      <c r="P205" s="79">
        <v>236.766895272125</v>
      </c>
      <c r="Q205" s="79">
        <v>44.465606919559299</v>
      </c>
      <c r="R205" s="79">
        <v>47.6782866665421</v>
      </c>
      <c r="S205" s="79">
        <v>96.555339461104296</v>
      </c>
      <c r="T205" s="79">
        <v>11.8717489898076</v>
      </c>
      <c r="U205" s="79">
        <v>46.710053132906403</v>
      </c>
      <c r="V205" s="79">
        <v>9.8800205233012495</v>
      </c>
      <c r="W205" s="79">
        <v>2.1716476061755299</v>
      </c>
      <c r="X205" s="79">
        <v>9.2409795250318503</v>
      </c>
      <c r="Y205" s="79">
        <v>1.5084061545954299</v>
      </c>
      <c r="Z205" s="79">
        <v>10.216782220520299</v>
      </c>
      <c r="AA205" s="79">
        <v>69.1222107781349</v>
      </c>
      <c r="AB205" s="79">
        <v>2.2047275292656101</v>
      </c>
      <c r="AC205" s="79">
        <v>7.1616531865983299</v>
      </c>
      <c r="AD205" s="79">
        <v>7.2843526073369196</v>
      </c>
      <c r="AE205" s="79">
        <v>1.2143315900098199</v>
      </c>
    </row>
    <row r="206" spans="1:31" x14ac:dyDescent="0.35">
      <c r="A206" t="s">
        <v>194</v>
      </c>
      <c r="B206" s="79">
        <v>13392.577766332901</v>
      </c>
      <c r="C206" s="79">
        <v>13790.838446375201</v>
      </c>
      <c r="D206" s="79">
        <v>110000</v>
      </c>
      <c r="E206" s="79">
        <v>718660.06141537195</v>
      </c>
      <c r="F206" s="79">
        <v>6287.3072997850604</v>
      </c>
      <c r="G206" s="79">
        <v>42665.716407886102</v>
      </c>
      <c r="H206" s="79">
        <v>10118.6093102987</v>
      </c>
      <c r="I206" s="79">
        <v>511.46585957245497</v>
      </c>
      <c r="J206" s="79">
        <v>272.47464280814103</v>
      </c>
      <c r="K206" s="79">
        <v>88690.991930840406</v>
      </c>
      <c r="L206" s="79">
        <v>242.35939552027801</v>
      </c>
      <c r="M206" s="79">
        <v>123.897029317096</v>
      </c>
      <c r="N206" s="79">
        <v>139.06213546674701</v>
      </c>
      <c r="O206" s="79">
        <v>122.172262188367</v>
      </c>
      <c r="P206" s="79">
        <v>168.302116957674</v>
      </c>
      <c r="Q206" s="79">
        <v>59.323179463869998</v>
      </c>
      <c r="R206" s="79">
        <v>51.218801850850198</v>
      </c>
      <c r="S206" s="79">
        <v>104.878969767386</v>
      </c>
      <c r="T206" s="79">
        <v>13.2407002755407</v>
      </c>
      <c r="U206" s="79">
        <v>51.287492962208297</v>
      </c>
      <c r="V206" s="79">
        <v>10.2124826176669</v>
      </c>
      <c r="W206" s="79">
        <v>2.3523313091863498</v>
      </c>
      <c r="X206" s="79">
        <v>10.2371831454551</v>
      </c>
      <c r="Y206" s="79">
        <v>1.55715972651322</v>
      </c>
      <c r="Z206" s="79">
        <v>9.5336767319630997</v>
      </c>
      <c r="AA206" s="79">
        <v>62.523729109026597</v>
      </c>
      <c r="AB206" s="79">
        <v>1.9085793138338001</v>
      </c>
      <c r="AC206" s="79">
        <v>5.8625542150669698</v>
      </c>
      <c r="AD206" s="79">
        <v>5.9106875755133403</v>
      </c>
      <c r="AE206" s="79">
        <v>0.84056933010744295</v>
      </c>
    </row>
    <row r="207" spans="1:31" x14ac:dyDescent="0.35">
      <c r="A207" t="s">
        <v>194</v>
      </c>
      <c r="B207" s="79">
        <v>16266.386056278099</v>
      </c>
      <c r="C207" s="79">
        <v>14046.450024182701</v>
      </c>
      <c r="D207" s="79">
        <v>110000</v>
      </c>
      <c r="E207" s="79">
        <v>682590.23460646195</v>
      </c>
      <c r="F207" s="79">
        <v>5135.5433056678103</v>
      </c>
      <c r="G207" s="79">
        <v>39513.364436318603</v>
      </c>
      <c r="H207" s="79">
        <v>6350.0111478091703</v>
      </c>
      <c r="I207" s="79">
        <v>467.833084235527</v>
      </c>
      <c r="J207" s="79">
        <v>266.37136090779501</v>
      </c>
      <c r="K207" s="79">
        <v>67702.220175948198</v>
      </c>
      <c r="L207" s="79">
        <v>230.21177049741701</v>
      </c>
      <c r="M207" s="79">
        <v>129.87244599632501</v>
      </c>
      <c r="N207" s="79">
        <v>144.97619979520201</v>
      </c>
      <c r="O207" s="79">
        <v>128.593049067864</v>
      </c>
      <c r="P207" s="79">
        <v>202.46051959458001</v>
      </c>
      <c r="Q207" s="79">
        <v>38.668775503930497</v>
      </c>
      <c r="R207" s="79">
        <v>62.048567052889297</v>
      </c>
      <c r="S207" s="79">
        <v>129.30991823326701</v>
      </c>
      <c r="T207" s="79">
        <v>14.9909238251488</v>
      </c>
      <c r="U207" s="79">
        <v>56.043827422224702</v>
      </c>
      <c r="V207" s="79">
        <v>10.9406740150548</v>
      </c>
      <c r="W207" s="79">
        <v>2.47233098897948</v>
      </c>
      <c r="X207" s="79">
        <v>9.8307000359092491</v>
      </c>
      <c r="Y207" s="79">
        <v>1.4940196448066001</v>
      </c>
      <c r="Z207" s="79">
        <v>9.5665598961426106</v>
      </c>
      <c r="AA207" s="79">
        <v>63.354579133335598</v>
      </c>
      <c r="AB207" s="79">
        <v>1.9918202767370401</v>
      </c>
      <c r="AC207" s="79">
        <v>6.1312868272016203</v>
      </c>
      <c r="AD207" s="79">
        <v>6.2814445041758802</v>
      </c>
      <c r="AE207" s="79">
        <v>1.01823930406971</v>
      </c>
    </row>
    <row r="208" spans="1:31" x14ac:dyDescent="0.35">
      <c r="A208" t="s">
        <v>194</v>
      </c>
      <c r="B208" s="79">
        <v>13047.7122010811</v>
      </c>
      <c r="C208" s="79">
        <v>14115.532737175199</v>
      </c>
      <c r="D208" s="79">
        <v>110000</v>
      </c>
      <c r="E208" s="79">
        <v>728863.22434123699</v>
      </c>
      <c r="F208" s="79">
        <v>2604.86644516149</v>
      </c>
      <c r="G208" s="79">
        <v>42006.8549532498</v>
      </c>
      <c r="H208" s="79">
        <v>5352.3693019645698</v>
      </c>
      <c r="I208" s="79">
        <v>510.03490798354898</v>
      </c>
      <c r="J208" s="79">
        <v>264.00084379935299</v>
      </c>
      <c r="K208" s="79">
        <v>66836.746129595602</v>
      </c>
      <c r="L208" s="79">
        <v>239.075452274512</v>
      </c>
      <c r="M208" s="79">
        <v>108.46886356507299</v>
      </c>
      <c r="N208" s="79">
        <v>123.81936108077601</v>
      </c>
      <c r="O208" s="79">
        <v>106.89495731587</v>
      </c>
      <c r="P208" s="79">
        <v>184.20281067494699</v>
      </c>
      <c r="Q208" s="79">
        <v>59.806040299104801</v>
      </c>
      <c r="R208" s="79">
        <v>43.890866883236399</v>
      </c>
      <c r="S208" s="79">
        <v>88.415254202922398</v>
      </c>
      <c r="T208" s="79">
        <v>10.1680578215026</v>
      </c>
      <c r="U208" s="79">
        <v>38.980338457493701</v>
      </c>
      <c r="V208" s="79">
        <v>6.8772488589146601</v>
      </c>
      <c r="W208" s="79">
        <v>1.74996377616559</v>
      </c>
      <c r="X208" s="79">
        <v>6.0003952671248504</v>
      </c>
      <c r="Y208" s="79">
        <v>1.0881689555424801</v>
      </c>
      <c r="Z208" s="79">
        <v>7.4229600290769904</v>
      </c>
      <c r="AA208" s="79">
        <v>53.0933203553627</v>
      </c>
      <c r="AB208" s="79">
        <v>1.66113764063006</v>
      </c>
      <c r="AC208" s="79">
        <v>5.6978866483090904</v>
      </c>
      <c r="AD208" s="79">
        <v>5.8260051421561503</v>
      </c>
      <c r="AE208" s="79">
        <v>0.92290648844728596</v>
      </c>
    </row>
    <row r="209" spans="1:31" x14ac:dyDescent="0.35">
      <c r="A209" t="s">
        <v>194</v>
      </c>
      <c r="B209" s="79">
        <v>11811.2291995675</v>
      </c>
      <c r="C209" s="79">
        <v>14669.0076280508</v>
      </c>
      <c r="D209" s="79">
        <v>110000</v>
      </c>
      <c r="E209" s="79">
        <v>686164.69674942398</v>
      </c>
      <c r="F209" s="79">
        <v>4031.5271926800901</v>
      </c>
      <c r="G209" s="79">
        <v>41636.509858992002</v>
      </c>
      <c r="H209" s="79">
        <v>6912.9154940920598</v>
      </c>
      <c r="I209" s="79">
        <v>499.58817180905902</v>
      </c>
      <c r="J209" s="79">
        <v>262.64760376061201</v>
      </c>
      <c r="K209" s="79">
        <v>58412.436960930099</v>
      </c>
      <c r="L209" s="79">
        <v>239.87291706353901</v>
      </c>
      <c r="M209" s="79">
        <v>82.704606895282296</v>
      </c>
      <c r="N209" s="79">
        <v>98.510692233874394</v>
      </c>
      <c r="O209" s="79">
        <v>81.961337272610294</v>
      </c>
      <c r="P209" s="79">
        <v>221.04594746498199</v>
      </c>
      <c r="Q209" s="79">
        <v>46.171822592448798</v>
      </c>
      <c r="R209" s="79">
        <v>37.774617557080099</v>
      </c>
      <c r="S209" s="79">
        <v>80.159715268591896</v>
      </c>
      <c r="T209" s="79">
        <v>9.5995267382839202</v>
      </c>
      <c r="U209" s="79">
        <v>35.915275055851701</v>
      </c>
      <c r="V209" s="79">
        <v>8.0142985655641503</v>
      </c>
      <c r="W209" s="79">
        <v>1.89214613866638</v>
      </c>
      <c r="X209" s="79">
        <v>8.0752216332545892</v>
      </c>
      <c r="Y209" s="79">
        <v>1.2400113400867201</v>
      </c>
      <c r="Z209" s="79">
        <v>8.7360921299519791</v>
      </c>
      <c r="AA209" s="79">
        <v>60.254415378827701</v>
      </c>
      <c r="AB209" s="79">
        <v>1.88209550360801</v>
      </c>
      <c r="AC209" s="79">
        <v>5.9422520614813399</v>
      </c>
      <c r="AD209" s="79">
        <v>6.4677218413142397</v>
      </c>
      <c r="AE209" s="79">
        <v>0.97000877878917502</v>
      </c>
    </row>
    <row r="210" spans="1:31" x14ac:dyDescent="0.35">
      <c r="A210" t="s">
        <v>194</v>
      </c>
      <c r="B210" s="79">
        <v>15610.929946111801</v>
      </c>
      <c r="C210" s="79">
        <v>14928.164734600001</v>
      </c>
      <c r="D210" s="79">
        <v>110000</v>
      </c>
      <c r="E210" s="79">
        <v>724285.63496985799</v>
      </c>
      <c r="F210" s="79">
        <v>4608.6926952003096</v>
      </c>
      <c r="G210" s="79">
        <v>38906.555093587602</v>
      </c>
      <c r="H210" s="79">
        <v>4974.0749344226397</v>
      </c>
      <c r="I210" s="79">
        <v>512.46408814077597</v>
      </c>
      <c r="J210" s="79">
        <v>272.29919446788602</v>
      </c>
      <c r="K210" s="79">
        <v>85067.048256196606</v>
      </c>
      <c r="L210" s="79">
        <v>219.978977722726</v>
      </c>
      <c r="M210" s="79">
        <v>109.50615417405599</v>
      </c>
      <c r="N210" s="79">
        <v>122.577691279399</v>
      </c>
      <c r="O210" s="79">
        <v>106.935951977192</v>
      </c>
      <c r="P210" s="79">
        <v>216.39217179608301</v>
      </c>
      <c r="Q210" s="79">
        <v>50.867802670918003</v>
      </c>
      <c r="R210" s="79">
        <v>41.959639627037397</v>
      </c>
      <c r="S210" s="79">
        <v>80.671745585290395</v>
      </c>
      <c r="T210" s="79">
        <v>9.1251732276352495</v>
      </c>
      <c r="U210" s="79">
        <v>35.668349427267103</v>
      </c>
      <c r="V210" s="79">
        <v>6.8807346184318998</v>
      </c>
      <c r="W210" s="79">
        <v>1.6158845825280701</v>
      </c>
      <c r="X210" s="79">
        <v>7.0937765346554302</v>
      </c>
      <c r="Y210" s="79">
        <v>1.1802345280292399</v>
      </c>
      <c r="Z210" s="79">
        <v>7.80767933336901</v>
      </c>
      <c r="AA210" s="79">
        <v>55.7419985055406</v>
      </c>
      <c r="AB210" s="79">
        <v>1.6320619795831199</v>
      </c>
      <c r="AC210" s="79">
        <v>5.5966104637471998</v>
      </c>
      <c r="AD210" s="79">
        <v>6.14057120180538</v>
      </c>
      <c r="AE210" s="79">
        <v>0.94597432885522303</v>
      </c>
    </row>
    <row r="211" spans="1:31" x14ac:dyDescent="0.35">
      <c r="A211" t="s">
        <v>194</v>
      </c>
      <c r="B211" s="79">
        <v>11988.3774295024</v>
      </c>
      <c r="C211" s="79">
        <v>14769.2536026285</v>
      </c>
      <c r="D211" s="79">
        <v>110000</v>
      </c>
      <c r="E211" s="79">
        <v>704981.86079910595</v>
      </c>
      <c r="F211" s="79">
        <v>2337.56246514038</v>
      </c>
      <c r="G211" s="79">
        <v>40543.247630692102</v>
      </c>
      <c r="H211" s="79">
        <v>4854.56675043412</v>
      </c>
      <c r="I211" s="79">
        <v>503.022753573351</v>
      </c>
      <c r="J211" s="79">
        <v>239.27353507393599</v>
      </c>
      <c r="K211" s="79">
        <v>76927.446497549405</v>
      </c>
      <c r="L211" s="79">
        <v>235.15877364835799</v>
      </c>
      <c r="M211" s="79">
        <v>96.397072490443506</v>
      </c>
      <c r="N211" s="79">
        <v>111.702622849157</v>
      </c>
      <c r="O211" s="79">
        <v>96.013798572305305</v>
      </c>
      <c r="P211" s="79">
        <v>158.43503785031501</v>
      </c>
      <c r="Q211" s="79">
        <v>56.863787123788804</v>
      </c>
      <c r="R211" s="79">
        <v>44.668680820407801</v>
      </c>
      <c r="S211" s="79">
        <v>86.930587423363605</v>
      </c>
      <c r="T211" s="79">
        <v>10.190300442024901</v>
      </c>
      <c r="U211" s="79">
        <v>35.4295983133688</v>
      </c>
      <c r="V211" s="79">
        <v>5.5475157088628402</v>
      </c>
      <c r="W211" s="79">
        <v>1.35204449743646</v>
      </c>
      <c r="X211" s="79">
        <v>5.5291969162285701</v>
      </c>
      <c r="Y211" s="79">
        <v>0.86441423212611002</v>
      </c>
      <c r="Z211" s="79">
        <v>6.2142120076543801</v>
      </c>
      <c r="AA211" s="79">
        <v>42.999172971918298</v>
      </c>
      <c r="AB211" s="79">
        <v>1.3018909359126301</v>
      </c>
      <c r="AC211" s="79">
        <v>4.6406192390284904</v>
      </c>
      <c r="AD211" s="79">
        <v>4.8479962788935698</v>
      </c>
      <c r="AE211" s="79">
        <v>0.70514571280113503</v>
      </c>
    </row>
    <row r="212" spans="1:31" x14ac:dyDescent="0.35">
      <c r="A212" t="s">
        <v>194</v>
      </c>
      <c r="B212" s="79">
        <v>12626.7600994321</v>
      </c>
      <c r="C212" s="79">
        <v>15261.9211803</v>
      </c>
      <c r="D212" s="79">
        <v>110000</v>
      </c>
      <c r="E212" s="79">
        <v>701672.47098910296</v>
      </c>
      <c r="F212" s="79">
        <v>5413.6314713988004</v>
      </c>
      <c r="G212" s="79">
        <v>41522.495654566301</v>
      </c>
      <c r="H212" s="79">
        <v>5769.4558796541996</v>
      </c>
      <c r="I212" s="79">
        <v>510.61820175172198</v>
      </c>
      <c r="J212" s="79">
        <v>281.78221388089202</v>
      </c>
      <c r="K212" s="79">
        <v>84062.225838237398</v>
      </c>
      <c r="L212" s="79">
        <v>237.37310346573301</v>
      </c>
      <c r="M212" s="79">
        <v>125.526901294997</v>
      </c>
      <c r="N212" s="79">
        <v>140.543997640855</v>
      </c>
      <c r="O212" s="79">
        <v>124.18503417330901</v>
      </c>
      <c r="P212" s="79">
        <v>155.01330928618901</v>
      </c>
      <c r="Q212" s="79">
        <v>61.892393556937797</v>
      </c>
      <c r="R212" s="79">
        <v>50.390782482893599</v>
      </c>
      <c r="S212" s="79">
        <v>105.567117427621</v>
      </c>
      <c r="T212" s="79">
        <v>12.5095769771753</v>
      </c>
      <c r="U212" s="79">
        <v>47.882971678621999</v>
      </c>
      <c r="V212" s="79">
        <v>9.0432192887123595</v>
      </c>
      <c r="W212" s="79">
        <v>2.0122990533965699</v>
      </c>
      <c r="X212" s="79">
        <v>8.6477208856582006</v>
      </c>
      <c r="Y212" s="79">
        <v>1.29434364588296</v>
      </c>
      <c r="Z212" s="79">
        <v>8.8000834684032299</v>
      </c>
      <c r="AA212" s="79">
        <v>58.522536153692897</v>
      </c>
      <c r="AB212" s="79">
        <v>1.83704329163546</v>
      </c>
      <c r="AC212" s="79">
        <v>5.6642735165125897</v>
      </c>
      <c r="AD212" s="79">
        <v>5.6882784867761798</v>
      </c>
      <c r="AE212" s="79">
        <v>0.88862035220722402</v>
      </c>
    </row>
    <row r="213" spans="1:31" x14ac:dyDescent="0.35">
      <c r="A213" t="s">
        <v>194</v>
      </c>
      <c r="B213" s="79">
        <v>14059.5604223641</v>
      </c>
      <c r="C213" s="79">
        <v>16136.8826533991</v>
      </c>
      <c r="D213" s="79">
        <v>110000</v>
      </c>
      <c r="E213" s="79">
        <v>687691.09444004495</v>
      </c>
      <c r="F213" s="79">
        <v>6240.1909573227204</v>
      </c>
      <c r="G213" s="79">
        <v>40610.387969818199</v>
      </c>
      <c r="H213" s="79">
        <v>10696.7258409159</v>
      </c>
      <c r="I213" s="79">
        <v>529.12670112595595</v>
      </c>
      <c r="J213" s="79">
        <v>303.66795443597198</v>
      </c>
      <c r="K213" s="79">
        <v>69914.546731784401</v>
      </c>
      <c r="L213" s="79">
        <v>227.509984211926</v>
      </c>
      <c r="M213" s="79">
        <v>118.124922418832</v>
      </c>
      <c r="N213" s="79">
        <v>133.671249170191</v>
      </c>
      <c r="O213" s="79">
        <v>118.140486429098</v>
      </c>
      <c r="P213" s="79">
        <v>165.71418589290599</v>
      </c>
      <c r="Q213" s="79">
        <v>45.293741307710803</v>
      </c>
      <c r="R213" s="79">
        <v>40.943384991912303</v>
      </c>
      <c r="S213" s="79">
        <v>85.516395440027097</v>
      </c>
      <c r="T213" s="79">
        <v>10.7456058099157</v>
      </c>
      <c r="U213" s="79">
        <v>45.415150165908599</v>
      </c>
      <c r="V213" s="79">
        <v>10.0371354169118</v>
      </c>
      <c r="W213" s="79">
        <v>2.3053760385737099</v>
      </c>
      <c r="X213" s="79">
        <v>9.6137116888029297</v>
      </c>
      <c r="Y213" s="79">
        <v>1.49882481694867</v>
      </c>
      <c r="Z213" s="79">
        <v>9.6427076516652406</v>
      </c>
      <c r="AA213" s="79">
        <v>65.586868502973402</v>
      </c>
      <c r="AB213" s="79">
        <v>1.95270039478046</v>
      </c>
      <c r="AC213" s="79">
        <v>6.4097384118828602</v>
      </c>
      <c r="AD213" s="79">
        <v>6.1456036111807801</v>
      </c>
      <c r="AE213" s="79">
        <v>0.94406994772850095</v>
      </c>
    </row>
    <row r="214" spans="1:31" x14ac:dyDescent="0.35">
      <c r="A214" t="s">
        <v>194</v>
      </c>
      <c r="B214" s="79">
        <v>17671.339335756598</v>
      </c>
      <c r="C214" s="79">
        <v>14597.2044101387</v>
      </c>
      <c r="D214" s="79">
        <v>110000</v>
      </c>
      <c r="E214" s="79">
        <v>700511.53280033905</v>
      </c>
      <c r="F214" s="79">
        <v>11703.533017887899</v>
      </c>
      <c r="G214" s="79">
        <v>39205.232833814203</v>
      </c>
      <c r="H214" s="79">
        <v>5748.2130875861603</v>
      </c>
      <c r="I214" s="79">
        <v>488.47234349211499</v>
      </c>
      <c r="J214" s="79">
        <v>303.38263633064901</v>
      </c>
      <c r="K214" s="79">
        <v>63480.816093984002</v>
      </c>
      <c r="L214" s="79">
        <v>217.75720592061501</v>
      </c>
      <c r="M214" s="79">
        <v>145.406228215759</v>
      </c>
      <c r="N214" s="79">
        <v>158.71033751977799</v>
      </c>
      <c r="O214" s="79">
        <v>142.54662494652601</v>
      </c>
      <c r="P214" s="79">
        <v>177.094189864464</v>
      </c>
      <c r="Q214" s="79">
        <v>42.5406017558985</v>
      </c>
      <c r="R214" s="79">
        <v>49.487336061448403</v>
      </c>
      <c r="S214" s="79">
        <v>109.513566957769</v>
      </c>
      <c r="T214" s="79">
        <v>15.1832336136781</v>
      </c>
      <c r="U214" s="79">
        <v>69.257418839387796</v>
      </c>
      <c r="V214" s="79">
        <v>17.199749137136099</v>
      </c>
      <c r="W214" s="79">
        <v>4.0877319727343799</v>
      </c>
      <c r="X214" s="79">
        <v>17.473085040912299</v>
      </c>
      <c r="Y214" s="79">
        <v>2.6497133685220899</v>
      </c>
      <c r="Z214" s="79">
        <v>15.4126058028299</v>
      </c>
      <c r="AA214" s="79">
        <v>98.622454450270595</v>
      </c>
      <c r="AB214" s="79">
        <v>3.1082126279214699</v>
      </c>
      <c r="AC214" s="79">
        <v>9.2673488791124807</v>
      </c>
      <c r="AD214" s="79">
        <v>8.1974998385199704</v>
      </c>
      <c r="AE214" s="79">
        <v>1.2277652647063999</v>
      </c>
    </row>
    <row r="215" spans="1:31" x14ac:dyDescent="0.35">
      <c r="A215" t="s">
        <v>194</v>
      </c>
      <c r="B215" s="79">
        <v>16975.523668645001</v>
      </c>
      <c r="C215" s="79">
        <v>14966.141715657001</v>
      </c>
      <c r="D215" s="79">
        <v>110000</v>
      </c>
      <c r="E215" s="79">
        <v>724707.82507884095</v>
      </c>
      <c r="F215" s="79">
        <v>2855.4500767038999</v>
      </c>
      <c r="G215" s="79">
        <v>37350.0849944898</v>
      </c>
      <c r="H215" s="79">
        <v>6459.9940737550496</v>
      </c>
      <c r="I215" s="79">
        <v>513.95083138641803</v>
      </c>
      <c r="J215" s="79">
        <v>293.19475568115303</v>
      </c>
      <c r="K215" s="79">
        <v>100294.66218127801</v>
      </c>
      <c r="L215" s="79">
        <v>213.09419386207799</v>
      </c>
      <c r="M215" s="79">
        <v>132.42747055490901</v>
      </c>
      <c r="N215" s="79">
        <v>146.747099251484</v>
      </c>
      <c r="O215" s="79">
        <v>131.49925578736699</v>
      </c>
      <c r="P215" s="79">
        <v>166.40839809737301</v>
      </c>
      <c r="Q215" s="79">
        <v>48.890811441943498</v>
      </c>
      <c r="R215" s="79">
        <v>45.426325536258702</v>
      </c>
      <c r="S215" s="79">
        <v>88.739556311904295</v>
      </c>
      <c r="T215" s="79">
        <v>10.202417728646999</v>
      </c>
      <c r="U215" s="79">
        <v>39.413229737121597</v>
      </c>
      <c r="V215" s="79">
        <v>6.9557069369356803</v>
      </c>
      <c r="W215" s="79">
        <v>1.52238483799053</v>
      </c>
      <c r="X215" s="79">
        <v>6.1394825825402801</v>
      </c>
      <c r="Y215" s="79">
        <v>0.92901523022379895</v>
      </c>
      <c r="Z215" s="79">
        <v>6.8170443439944899</v>
      </c>
      <c r="AA215" s="79">
        <v>46.9416480957197</v>
      </c>
      <c r="AB215" s="79">
        <v>1.4502287063898001</v>
      </c>
      <c r="AC215" s="79">
        <v>4.8793664376415498</v>
      </c>
      <c r="AD215" s="79">
        <v>5.1859651769430499</v>
      </c>
      <c r="AE215" s="79">
        <v>0.77577477618541102</v>
      </c>
    </row>
    <row r="216" spans="1:31" x14ac:dyDescent="0.35">
      <c r="A216" t="s">
        <v>194</v>
      </c>
      <c r="B216" s="79">
        <v>13768.7222067161</v>
      </c>
      <c r="C216" s="79">
        <v>14735.9504689061</v>
      </c>
      <c r="D216" s="79">
        <v>110000</v>
      </c>
      <c r="E216" s="79">
        <v>658819.43168118002</v>
      </c>
      <c r="F216" s="79">
        <v>3775.3597423542401</v>
      </c>
      <c r="G216" s="79">
        <v>39805.826348259201</v>
      </c>
      <c r="H216" s="79">
        <v>6090.5007313669503</v>
      </c>
      <c r="I216" s="79">
        <v>502.53318798376802</v>
      </c>
      <c r="J216" s="79">
        <v>253.783707089534</v>
      </c>
      <c r="K216" s="79">
        <v>64069.029304050302</v>
      </c>
      <c r="L216" s="79">
        <v>224.825828452152</v>
      </c>
      <c r="M216" s="79">
        <v>116.96236742598001</v>
      </c>
      <c r="N216" s="79">
        <v>130.817704617023</v>
      </c>
      <c r="O216" s="79">
        <v>114.187139274489</v>
      </c>
      <c r="P216" s="79">
        <v>161.86860276781701</v>
      </c>
      <c r="Q216" s="79">
        <v>35.457177548544401</v>
      </c>
      <c r="R216" s="79">
        <v>62.606736764578301</v>
      </c>
      <c r="S216" s="79">
        <v>124.26829198456301</v>
      </c>
      <c r="T216" s="79">
        <v>13.614513544198999</v>
      </c>
      <c r="U216" s="79">
        <v>51.096665842930797</v>
      </c>
      <c r="V216" s="79">
        <v>9.2733700469043594</v>
      </c>
      <c r="W216" s="79">
        <v>1.8929384006888701</v>
      </c>
      <c r="X216" s="79">
        <v>8.3895337716571703</v>
      </c>
      <c r="Y216" s="79">
        <v>1.2375531570971301</v>
      </c>
      <c r="Z216" s="79">
        <v>8.1898049419539394</v>
      </c>
      <c r="AA216" s="79">
        <v>57.204572065525703</v>
      </c>
      <c r="AB216" s="79">
        <v>1.8108730979147001</v>
      </c>
      <c r="AC216" s="79">
        <v>5.6681733753776999</v>
      </c>
      <c r="AD216" s="79">
        <v>5.8798615390582301</v>
      </c>
      <c r="AE216" s="79">
        <v>0.88454743653503498</v>
      </c>
    </row>
    <row r="217" spans="1:31" x14ac:dyDescent="0.35">
      <c r="A217" t="s">
        <v>194</v>
      </c>
      <c r="B217" s="79">
        <v>23143.181295680501</v>
      </c>
      <c r="C217" s="79">
        <v>13041.629522122301</v>
      </c>
      <c r="D217" s="79">
        <v>110000</v>
      </c>
      <c r="E217" s="79">
        <v>655493.22663258202</v>
      </c>
      <c r="F217" s="79">
        <v>7987.3436628503896</v>
      </c>
      <c r="G217" s="79">
        <v>36616.6239946977</v>
      </c>
      <c r="H217" s="79">
        <v>4874.8770097808601</v>
      </c>
      <c r="I217" s="79">
        <v>456.17421344414498</v>
      </c>
      <c r="J217" s="79">
        <v>283.31247641972999</v>
      </c>
      <c r="K217" s="79">
        <v>106603.433874389</v>
      </c>
      <c r="L217" s="79">
        <v>200.217458553721</v>
      </c>
      <c r="M217" s="79">
        <v>209.645219699969</v>
      </c>
      <c r="N217" s="79">
        <v>222.475971492539</v>
      </c>
      <c r="O217" s="79">
        <v>207.52796359395799</v>
      </c>
      <c r="P217" s="79">
        <v>178.755381579703</v>
      </c>
      <c r="Q217" s="79">
        <v>52.901251852273496</v>
      </c>
      <c r="R217" s="79">
        <v>62.554544363348803</v>
      </c>
      <c r="S217" s="79">
        <v>133.06472350830501</v>
      </c>
      <c r="T217" s="79">
        <v>16.577214143885101</v>
      </c>
      <c r="U217" s="79">
        <v>69.365718455791395</v>
      </c>
      <c r="V217" s="79">
        <v>14.715752066296</v>
      </c>
      <c r="W217" s="79">
        <v>3.1015290464487602</v>
      </c>
      <c r="X217" s="79">
        <v>14.3749609366686</v>
      </c>
      <c r="Y217" s="79">
        <v>2.02807738648634</v>
      </c>
      <c r="Z217" s="79">
        <v>12.653075873241701</v>
      </c>
      <c r="AA217" s="79">
        <v>82.417858694874297</v>
      </c>
      <c r="AB217" s="79">
        <v>2.5352894397585701</v>
      </c>
      <c r="AC217" s="79">
        <v>7.8544123562335102</v>
      </c>
      <c r="AD217" s="79">
        <v>7.5420237358233804</v>
      </c>
      <c r="AE217" s="79">
        <v>1.0694104711463499</v>
      </c>
    </row>
    <row r="218" spans="1:31" x14ac:dyDescent="0.35">
      <c r="A218" t="s">
        <v>194</v>
      </c>
      <c r="B218" s="79">
        <v>18669.838916863398</v>
      </c>
      <c r="C218" s="79">
        <v>15991.7173650517</v>
      </c>
      <c r="D218" s="79">
        <v>110000</v>
      </c>
      <c r="E218" s="79">
        <v>721200.69963712897</v>
      </c>
      <c r="F218" s="79">
        <v>5036.85513331936</v>
      </c>
      <c r="G218" s="79">
        <v>35724.8089728134</v>
      </c>
      <c r="H218" s="79">
        <v>4821.6329607954804</v>
      </c>
      <c r="I218" s="79">
        <v>518.19666946121299</v>
      </c>
      <c r="J218" s="79">
        <v>307.266695206478</v>
      </c>
      <c r="K218" s="79">
        <v>100629.181866311</v>
      </c>
      <c r="L218" s="79">
        <v>198.80014138210001</v>
      </c>
      <c r="M218" s="79">
        <v>124.04067164276201</v>
      </c>
      <c r="N218" s="79">
        <v>136.947317635454</v>
      </c>
      <c r="O218" s="79">
        <v>123.426592650557</v>
      </c>
      <c r="P218" s="79">
        <v>371.646751899089</v>
      </c>
      <c r="Q218" s="79">
        <v>36.742758039404102</v>
      </c>
      <c r="R218" s="79">
        <v>36.628400792313698</v>
      </c>
      <c r="S218" s="79">
        <v>76.608164015116301</v>
      </c>
      <c r="T218" s="79">
        <v>9.8245944849479692</v>
      </c>
      <c r="U218" s="79">
        <v>42.354985780700602</v>
      </c>
      <c r="V218" s="79">
        <v>9.11016022516508</v>
      </c>
      <c r="W218" s="79">
        <v>2.2782364225174101</v>
      </c>
      <c r="X218" s="79">
        <v>8.9484070752957692</v>
      </c>
      <c r="Y218" s="79">
        <v>1.5314419369922201</v>
      </c>
      <c r="Z218" s="79">
        <v>9.8310461019569608</v>
      </c>
      <c r="AA218" s="79">
        <v>70.723061040604307</v>
      </c>
      <c r="AB218" s="79">
        <v>2.3195128125939299</v>
      </c>
      <c r="AC218" s="79">
        <v>7.0916290898651599</v>
      </c>
      <c r="AD218" s="79">
        <v>6.8897037498350802</v>
      </c>
      <c r="AE218" s="79">
        <v>1.1801560416183701</v>
      </c>
    </row>
    <row r="219" spans="1:31" x14ac:dyDescent="0.35">
      <c r="A219" t="s">
        <v>194</v>
      </c>
      <c r="B219" s="79">
        <v>17650.096493518799</v>
      </c>
      <c r="C219" s="79">
        <v>15223.161880780401</v>
      </c>
      <c r="D219" s="79">
        <v>110000</v>
      </c>
      <c r="E219" s="79">
        <v>797581.02426679502</v>
      </c>
      <c r="F219" s="79">
        <v>13227.191033548899</v>
      </c>
      <c r="G219" s="79">
        <v>37448.276587330503</v>
      </c>
      <c r="H219" s="79">
        <v>6653.5444026462001</v>
      </c>
      <c r="I219" s="79">
        <v>552.14006935018995</v>
      </c>
      <c r="J219" s="79">
        <v>290.26688629936098</v>
      </c>
      <c r="K219" s="79">
        <v>84766.452816771402</v>
      </c>
      <c r="L219" s="79">
        <v>210.76366164498901</v>
      </c>
      <c r="M219" s="79">
        <v>161.06658561556199</v>
      </c>
      <c r="N219" s="79">
        <v>174.40787386690101</v>
      </c>
      <c r="O219" s="79">
        <v>161.91500637845101</v>
      </c>
      <c r="P219" s="79">
        <v>190.349516028583</v>
      </c>
      <c r="Q219" s="79">
        <v>69.5008677219259</v>
      </c>
      <c r="R219" s="79">
        <v>55.120361566143202</v>
      </c>
      <c r="S219" s="79">
        <v>123.67025499702</v>
      </c>
      <c r="T219" s="79">
        <v>17.071291343502299</v>
      </c>
      <c r="U219" s="79">
        <v>77.032279979154495</v>
      </c>
      <c r="V219" s="79">
        <v>18.887383982464399</v>
      </c>
      <c r="W219" s="79">
        <v>4.1320080287339902</v>
      </c>
      <c r="X219" s="79">
        <v>18.940942621386402</v>
      </c>
      <c r="Y219" s="79">
        <v>2.69230671016058</v>
      </c>
      <c r="Z219" s="79">
        <v>16.5945061079195</v>
      </c>
      <c r="AA219" s="79">
        <v>102.137567392379</v>
      </c>
      <c r="AB219" s="79">
        <v>3.2434894752026899</v>
      </c>
      <c r="AC219" s="79">
        <v>9.0277588238200099</v>
      </c>
      <c r="AD219" s="79">
        <v>8.6343431712085792</v>
      </c>
      <c r="AE219" s="79">
        <v>1.2591086921240799</v>
      </c>
    </row>
    <row r="220" spans="1:31" x14ac:dyDescent="0.35">
      <c r="A220" t="s">
        <v>194</v>
      </c>
      <c r="B220" s="79">
        <v>18651.1157334454</v>
      </c>
      <c r="C220" s="79">
        <v>13832.8609368701</v>
      </c>
      <c r="D220" s="79">
        <v>110000</v>
      </c>
      <c r="E220" s="79">
        <v>709481.90960859798</v>
      </c>
      <c r="F220" s="79">
        <v>4302.8721288176803</v>
      </c>
      <c r="G220" s="79">
        <v>37524.723209220399</v>
      </c>
      <c r="H220" s="79">
        <v>4305.8927542072197</v>
      </c>
      <c r="I220" s="79">
        <v>491.078451063812</v>
      </c>
      <c r="J220" s="79">
        <v>262.94200239424998</v>
      </c>
      <c r="K220" s="79">
        <v>85190.416665821103</v>
      </c>
      <c r="L220" s="79">
        <v>214.106309500327</v>
      </c>
      <c r="M220" s="79">
        <v>121.263102731532</v>
      </c>
      <c r="N220" s="79">
        <v>134.21044340825</v>
      </c>
      <c r="O220" s="79">
        <v>120.28106786697199</v>
      </c>
      <c r="P220" s="79">
        <v>146.18423749205201</v>
      </c>
      <c r="Q220" s="79">
        <v>50.689709572358097</v>
      </c>
      <c r="R220" s="79">
        <v>43.633695982135201</v>
      </c>
      <c r="S220" s="79">
        <v>89.458621375767393</v>
      </c>
      <c r="T220" s="79">
        <v>11.1161040478553</v>
      </c>
      <c r="U220" s="79">
        <v>46.040287763267301</v>
      </c>
      <c r="V220" s="79">
        <v>9.8202126647053198</v>
      </c>
      <c r="W220" s="79">
        <v>2.0138521033435199</v>
      </c>
      <c r="X220" s="79">
        <v>9.1447267901467697</v>
      </c>
      <c r="Y220" s="79">
        <v>1.3202347997497399</v>
      </c>
      <c r="Z220" s="79">
        <v>8.3960345894543007</v>
      </c>
      <c r="AA220" s="79">
        <v>56.475572292140797</v>
      </c>
      <c r="AB220" s="79">
        <v>1.7993455268418801</v>
      </c>
      <c r="AC220" s="79">
        <v>5.3950992754480804</v>
      </c>
      <c r="AD220" s="79">
        <v>5.3597250280661601</v>
      </c>
      <c r="AE220" s="79">
        <v>0.82906754252214598</v>
      </c>
    </row>
    <row r="221" spans="1:31" x14ac:dyDescent="0.35">
      <c r="A221" t="s">
        <v>194</v>
      </c>
      <c r="B221" s="79">
        <v>12352.7238771583</v>
      </c>
      <c r="C221" s="79">
        <v>16413.740824881101</v>
      </c>
      <c r="D221" s="79">
        <v>110000</v>
      </c>
      <c r="E221" s="79">
        <v>651962.11014412798</v>
      </c>
      <c r="F221" s="79">
        <v>1508.5392096968201</v>
      </c>
      <c r="G221" s="79">
        <v>36959.668074695102</v>
      </c>
      <c r="H221" s="79">
        <v>5028.5764237250196</v>
      </c>
      <c r="I221" s="79">
        <v>521.909533639855</v>
      </c>
      <c r="J221" s="79">
        <v>249.96169432304501</v>
      </c>
      <c r="K221" s="79">
        <v>74832.719906849496</v>
      </c>
      <c r="L221" s="79">
        <v>208.927377682133</v>
      </c>
      <c r="M221" s="79">
        <v>70.119794193783093</v>
      </c>
      <c r="N221" s="79">
        <v>83.217585875265996</v>
      </c>
      <c r="O221" s="79">
        <v>69.378948268016998</v>
      </c>
      <c r="P221" s="79">
        <v>150.32771457569299</v>
      </c>
      <c r="Q221" s="79">
        <v>13.7315432305014</v>
      </c>
      <c r="R221" s="79">
        <v>32.595313124262901</v>
      </c>
      <c r="S221" s="79">
        <v>64.496082920244206</v>
      </c>
      <c r="T221" s="79">
        <v>7.3227565316294001</v>
      </c>
      <c r="U221" s="79">
        <v>25.183196336150498</v>
      </c>
      <c r="V221" s="79">
        <v>4.8153195312688899</v>
      </c>
      <c r="W221" s="79">
        <v>0.96794317716332501</v>
      </c>
      <c r="X221" s="79">
        <v>4.6669546412195002</v>
      </c>
      <c r="Y221" s="79">
        <v>0.74905771387558195</v>
      </c>
      <c r="Z221" s="79">
        <v>5.2966472751143403</v>
      </c>
      <c r="AA221" s="79">
        <v>37.708092116251102</v>
      </c>
      <c r="AB221" s="79">
        <v>1.22167896295282</v>
      </c>
      <c r="AC221" s="79">
        <v>4.0557272537452</v>
      </c>
      <c r="AD221" s="79">
        <v>4.5421804362371896</v>
      </c>
      <c r="AE221" s="79">
        <v>0.68816539476139305</v>
      </c>
    </row>
    <row r="222" spans="1:31" x14ac:dyDescent="0.35">
      <c r="A222" t="s">
        <v>194</v>
      </c>
      <c r="B222" s="79">
        <v>13785.1030789453</v>
      </c>
      <c r="C222" s="79">
        <v>14137.2445626561</v>
      </c>
      <c r="D222" s="79">
        <v>110000</v>
      </c>
      <c r="E222" s="79">
        <v>712223.84501023602</v>
      </c>
      <c r="F222" s="79">
        <v>2976.9682853440299</v>
      </c>
      <c r="G222" s="79">
        <v>40666.3241845132</v>
      </c>
      <c r="H222" s="79">
        <v>4686.9926808377204</v>
      </c>
      <c r="I222" s="79">
        <v>517.36243487125603</v>
      </c>
      <c r="J222" s="79">
        <v>251.660711989281</v>
      </c>
      <c r="K222" s="79">
        <v>67040.285758573402</v>
      </c>
      <c r="L222" s="79">
        <v>229.02368996928399</v>
      </c>
      <c r="M222" s="79">
        <v>133.990012823885</v>
      </c>
      <c r="N222" s="79">
        <v>148.36313019783199</v>
      </c>
      <c r="O222" s="79">
        <v>132.67497008447901</v>
      </c>
      <c r="P222" s="79">
        <v>162.75108825653399</v>
      </c>
      <c r="Q222" s="79">
        <v>44.497539773945299</v>
      </c>
      <c r="R222" s="79">
        <v>38.399459329063603</v>
      </c>
      <c r="S222" s="79">
        <v>81.802941577506303</v>
      </c>
      <c r="T222" s="79">
        <v>9.9117342519680403</v>
      </c>
      <c r="U222" s="79">
        <v>37.910195235130999</v>
      </c>
      <c r="V222" s="79">
        <v>7.3685617598166102</v>
      </c>
      <c r="W222" s="79">
        <v>1.7340597429261799</v>
      </c>
      <c r="X222" s="79">
        <v>7.5643735122760001</v>
      </c>
      <c r="Y222" s="79">
        <v>1.09920717977816</v>
      </c>
      <c r="Z222" s="79">
        <v>7.1422143057205796</v>
      </c>
      <c r="AA222" s="79">
        <v>50.407272000729598</v>
      </c>
      <c r="AB222" s="79">
        <v>1.5955214077092399</v>
      </c>
      <c r="AC222" s="79">
        <v>4.9653474047537403</v>
      </c>
      <c r="AD222" s="79">
        <v>5.3008870651546296</v>
      </c>
      <c r="AE222" s="79">
        <v>0.82338767371538402</v>
      </c>
    </row>
    <row r="223" spans="1:31" x14ac:dyDescent="0.35">
      <c r="A223" t="s">
        <v>194</v>
      </c>
      <c r="B223" s="79">
        <v>15060.901384499701</v>
      </c>
      <c r="C223" s="79">
        <v>13327.4042514959</v>
      </c>
      <c r="D223" s="79">
        <v>110000</v>
      </c>
      <c r="E223" s="79">
        <v>682651.68625253404</v>
      </c>
      <c r="F223" s="79">
        <v>5808.7649662741396</v>
      </c>
      <c r="G223" s="79">
        <v>41484.671997383302</v>
      </c>
      <c r="H223" s="79">
        <v>5135.9659197662704</v>
      </c>
      <c r="I223" s="79">
        <v>493.39447033021702</v>
      </c>
      <c r="J223" s="79">
        <v>246.199935144883</v>
      </c>
      <c r="K223" s="79">
        <v>83926.817134589699</v>
      </c>
      <c r="L223" s="79">
        <v>245.17822833675501</v>
      </c>
      <c r="M223" s="79">
        <v>134.16381406966599</v>
      </c>
      <c r="N223" s="79">
        <v>149.69143218406401</v>
      </c>
      <c r="O223" s="79">
        <v>132.98322391338101</v>
      </c>
      <c r="P223" s="79">
        <v>147.917891241696</v>
      </c>
      <c r="Q223" s="79">
        <v>59.2760206960643</v>
      </c>
      <c r="R223" s="79">
        <v>50.336481095842899</v>
      </c>
      <c r="S223" s="79">
        <v>103.607961793098</v>
      </c>
      <c r="T223" s="79">
        <v>12.7558483365071</v>
      </c>
      <c r="U223" s="79">
        <v>50.207681739853697</v>
      </c>
      <c r="V223" s="79">
        <v>10.9403590478871</v>
      </c>
      <c r="W223" s="79">
        <v>2.3311985417414198</v>
      </c>
      <c r="X223" s="79">
        <v>10.241110156858401</v>
      </c>
      <c r="Y223" s="79">
        <v>1.5394839084657601</v>
      </c>
      <c r="Z223" s="79">
        <v>9.8239682527464698</v>
      </c>
      <c r="AA223" s="79">
        <v>64.799212516088701</v>
      </c>
      <c r="AB223" s="79">
        <v>2.1547340823429302</v>
      </c>
      <c r="AC223" s="79">
        <v>6.2916215494847796</v>
      </c>
      <c r="AD223" s="79">
        <v>5.5690830279061503</v>
      </c>
      <c r="AE223" s="79">
        <v>0.91434528436690599</v>
      </c>
    </row>
    <row r="224" spans="1:31" x14ac:dyDescent="0.35">
      <c r="A224" t="s">
        <v>194</v>
      </c>
      <c r="B224" s="79">
        <v>9566.5298310691796</v>
      </c>
      <c r="C224" s="79">
        <v>14788.115294703701</v>
      </c>
      <c r="D224" s="79">
        <v>110000</v>
      </c>
      <c r="E224" s="79">
        <v>646461.17358698905</v>
      </c>
      <c r="F224" s="79">
        <v>3789.0636797171801</v>
      </c>
      <c r="G224" s="79">
        <v>43412.995391332101</v>
      </c>
      <c r="H224" s="79">
        <v>4501.0785518171197</v>
      </c>
      <c r="I224" s="79">
        <v>522.81883593767395</v>
      </c>
      <c r="J224" s="79">
        <v>253.107456131693</v>
      </c>
      <c r="K224" s="79">
        <v>58705.794943486399</v>
      </c>
      <c r="L224" s="79">
        <v>250.02631410467799</v>
      </c>
      <c r="M224" s="79">
        <v>114.300992207486</v>
      </c>
      <c r="N224" s="79">
        <v>130.03620019845599</v>
      </c>
      <c r="O224" s="79">
        <v>113.377266566597</v>
      </c>
      <c r="P224" s="79">
        <v>160.257232845836</v>
      </c>
      <c r="Q224" s="79">
        <v>54.8119328945305</v>
      </c>
      <c r="R224" s="79">
        <v>46.760783265862401</v>
      </c>
      <c r="S224" s="79">
        <v>95.229123481143205</v>
      </c>
      <c r="T224" s="79">
        <v>10.8434192055579</v>
      </c>
      <c r="U224" s="79">
        <v>39.765105059309398</v>
      </c>
      <c r="V224" s="79">
        <v>7.6055423516238196</v>
      </c>
      <c r="W224" s="79">
        <v>1.4875900019279</v>
      </c>
      <c r="X224" s="79">
        <v>6.86783695755505</v>
      </c>
      <c r="Y224" s="79">
        <v>0.99289686656328602</v>
      </c>
      <c r="Z224" s="79">
        <v>7.5045546295597401</v>
      </c>
      <c r="AA224" s="79">
        <v>50.406195026382001</v>
      </c>
      <c r="AB224" s="79">
        <v>1.5540618999136799</v>
      </c>
      <c r="AC224" s="79">
        <v>4.9651398964633104</v>
      </c>
      <c r="AD224" s="79">
        <v>5.0647588931038996</v>
      </c>
      <c r="AE224" s="79">
        <v>0.76927909562908103</v>
      </c>
    </row>
    <row r="225" spans="1:31" x14ac:dyDescent="0.35">
      <c r="A225" t="s">
        <v>194</v>
      </c>
      <c r="B225" s="79">
        <v>11635.0903400487</v>
      </c>
      <c r="C225" s="79">
        <v>14967.4135257421</v>
      </c>
      <c r="D225" s="79">
        <v>110000</v>
      </c>
      <c r="E225" s="79">
        <v>735522.09573026397</v>
      </c>
      <c r="F225" s="79">
        <v>4852.2096359026</v>
      </c>
      <c r="G225" s="79">
        <v>40158.0644548165</v>
      </c>
      <c r="H225" s="79">
        <v>6875.06868114189</v>
      </c>
      <c r="I225" s="79">
        <v>530.44116318899</v>
      </c>
      <c r="J225" s="79">
        <v>246.108244634649</v>
      </c>
      <c r="K225" s="79">
        <v>71129.958378824507</v>
      </c>
      <c r="L225" s="79">
        <v>231.82945956575699</v>
      </c>
      <c r="M225" s="79">
        <v>89.246051435948402</v>
      </c>
      <c r="N225" s="79">
        <v>104.59662528037801</v>
      </c>
      <c r="O225" s="79">
        <v>88.356106369806099</v>
      </c>
      <c r="P225" s="79">
        <v>166.791246692356</v>
      </c>
      <c r="Q225" s="79">
        <v>64.630208329916599</v>
      </c>
      <c r="R225" s="79">
        <v>41.529206338102</v>
      </c>
      <c r="S225" s="79">
        <v>84.286943417442203</v>
      </c>
      <c r="T225" s="79">
        <v>9.9216204941831698</v>
      </c>
      <c r="U225" s="79">
        <v>39.383875967229798</v>
      </c>
      <c r="V225" s="79">
        <v>8.7282955902776695</v>
      </c>
      <c r="W225" s="79">
        <v>1.82460752253676</v>
      </c>
      <c r="X225" s="79">
        <v>8.5709811844684207</v>
      </c>
      <c r="Y225" s="79">
        <v>1.27085954854532</v>
      </c>
      <c r="Z225" s="79">
        <v>8.4832823087545801</v>
      </c>
      <c r="AA225" s="79">
        <v>56.095896855534903</v>
      </c>
      <c r="AB225" s="79">
        <v>1.7160572149373301</v>
      </c>
      <c r="AC225" s="79">
        <v>5.6765732883534801</v>
      </c>
      <c r="AD225" s="79">
        <v>5.4214009915458901</v>
      </c>
      <c r="AE225" s="79">
        <v>0.83287376977195904</v>
      </c>
    </row>
    <row r="226" spans="1:31" x14ac:dyDescent="0.35">
      <c r="A226" t="s">
        <v>194</v>
      </c>
      <c r="B226" s="79">
        <v>10356.499699874499</v>
      </c>
      <c r="C226" s="79">
        <v>15927.2004478987</v>
      </c>
      <c r="D226" s="79">
        <v>110000</v>
      </c>
      <c r="E226" s="79">
        <v>748187.23308269202</v>
      </c>
      <c r="F226" s="79">
        <v>7163.9142349363501</v>
      </c>
      <c r="G226" s="79">
        <v>41364.100154864303</v>
      </c>
      <c r="H226" s="79">
        <v>4074.42186481718</v>
      </c>
      <c r="I226" s="79">
        <v>533.12750527625997</v>
      </c>
      <c r="J226" s="79">
        <v>280.87623104703999</v>
      </c>
      <c r="K226" s="79">
        <v>75415.634284845306</v>
      </c>
      <c r="L226" s="79">
        <v>235.358393523351</v>
      </c>
      <c r="M226" s="79">
        <v>113.812559425972</v>
      </c>
      <c r="N226" s="79">
        <v>128.33741940307399</v>
      </c>
      <c r="O226" s="79">
        <v>113.751417131148</v>
      </c>
      <c r="P226" s="79">
        <v>208.109469485765</v>
      </c>
      <c r="Q226" s="79">
        <v>65.176477623526907</v>
      </c>
      <c r="R226" s="79">
        <v>47.927311423889797</v>
      </c>
      <c r="S226" s="79">
        <v>99.434587507224506</v>
      </c>
      <c r="T226" s="79">
        <v>12.8560556425866</v>
      </c>
      <c r="U226" s="79">
        <v>51.572158255454802</v>
      </c>
      <c r="V226" s="79">
        <v>11.927650930093399</v>
      </c>
      <c r="W226" s="79">
        <v>2.6148792389051998</v>
      </c>
      <c r="X226" s="79">
        <v>12.5112290444686</v>
      </c>
      <c r="Y226" s="79">
        <v>1.7552842147743499</v>
      </c>
      <c r="Z226" s="79">
        <v>11.5339048283313</v>
      </c>
      <c r="AA226" s="79">
        <v>77.1347997663282</v>
      </c>
      <c r="AB226" s="79">
        <v>2.4291674644739198</v>
      </c>
      <c r="AC226" s="79">
        <v>7.5216831125111598</v>
      </c>
      <c r="AD226" s="79">
        <v>6.6783112780408604</v>
      </c>
      <c r="AE226" s="79">
        <v>1.09724192121721</v>
      </c>
    </row>
    <row r="227" spans="1:31" x14ac:dyDescent="0.35">
      <c r="A227" t="s">
        <v>194</v>
      </c>
      <c r="B227" s="79">
        <v>9906.2584608347606</v>
      </c>
      <c r="C227" s="79">
        <v>14807.285289264701</v>
      </c>
      <c r="D227" s="79">
        <v>110000</v>
      </c>
      <c r="E227" s="79">
        <v>734103.424195081</v>
      </c>
      <c r="F227" s="79">
        <v>4225.6601955080396</v>
      </c>
      <c r="G227" s="79">
        <v>41867.088648212601</v>
      </c>
      <c r="H227" s="79">
        <v>5773.50615785031</v>
      </c>
      <c r="I227" s="79">
        <v>548.87545258983596</v>
      </c>
      <c r="J227" s="79">
        <v>232.383563942612</v>
      </c>
      <c r="K227" s="79">
        <v>62085.6471248464</v>
      </c>
      <c r="L227" s="79">
        <v>241.357886991746</v>
      </c>
      <c r="M227" s="79">
        <v>94.786153220525904</v>
      </c>
      <c r="N227" s="79">
        <v>110.989107130684</v>
      </c>
      <c r="O227" s="79">
        <v>93.651116927650705</v>
      </c>
      <c r="P227" s="79">
        <v>175.890440767016</v>
      </c>
      <c r="Q227" s="79">
        <v>51.113454275716698</v>
      </c>
      <c r="R227" s="79">
        <v>53.400135133405797</v>
      </c>
      <c r="S227" s="79">
        <v>101.80622505517501</v>
      </c>
      <c r="T227" s="79">
        <v>11.5941050006913</v>
      </c>
      <c r="U227" s="79">
        <v>41.133026220369999</v>
      </c>
      <c r="V227" s="79">
        <v>7.6341287633984498</v>
      </c>
      <c r="W227" s="79">
        <v>1.59887840333762</v>
      </c>
      <c r="X227" s="79">
        <v>7.3359297741480596</v>
      </c>
      <c r="Y227" s="79">
        <v>1.13496343503556</v>
      </c>
      <c r="Z227" s="79">
        <v>7.6035148160853403</v>
      </c>
      <c r="AA227" s="79">
        <v>53.966582614093703</v>
      </c>
      <c r="AB227" s="79">
        <v>1.74181039651054</v>
      </c>
      <c r="AC227" s="79">
        <v>5.5791756033122297</v>
      </c>
      <c r="AD227" s="79">
        <v>5.77326094651443</v>
      </c>
      <c r="AE227" s="79">
        <v>0.93172543763238902</v>
      </c>
    </row>
    <row r="228" spans="1:31" x14ac:dyDescent="0.35">
      <c r="A228" t="s">
        <v>195</v>
      </c>
      <c r="B228" s="79">
        <v>3913.8381137813999</v>
      </c>
      <c r="C228" s="79">
        <v>11183.5804081775</v>
      </c>
      <c r="D228" s="79">
        <v>120000</v>
      </c>
      <c r="E228" s="79">
        <v>373717.53177153599</v>
      </c>
      <c r="F228" s="79">
        <v>229.70512105448</v>
      </c>
      <c r="G228" s="79">
        <v>48699.771293253201</v>
      </c>
      <c r="H228" s="79">
        <v>3575.5804484015998</v>
      </c>
      <c r="I228" s="79">
        <v>91.316540649523901</v>
      </c>
      <c r="J228" s="79">
        <v>274.98645437745</v>
      </c>
      <c r="K228" s="79">
        <v>73930.191757463399</v>
      </c>
      <c r="L228" s="79">
        <v>299.705584245252</v>
      </c>
      <c r="M228" s="79">
        <v>66.344465004060893</v>
      </c>
      <c r="N228" s="79">
        <v>86.310246205815204</v>
      </c>
      <c r="O228" s="79">
        <v>66.824139247701794</v>
      </c>
      <c r="P228" s="79">
        <v>148.134666696132</v>
      </c>
      <c r="Q228" s="79">
        <v>0.13856120842566899</v>
      </c>
      <c r="R228" s="79">
        <v>50.275109732064799</v>
      </c>
      <c r="S228" s="79">
        <v>108.271609068922</v>
      </c>
      <c r="T228" s="79">
        <v>11.549623206203499</v>
      </c>
      <c r="U228" s="79">
        <v>41.7653855273727</v>
      </c>
      <c r="V228" s="79">
        <v>8.1362158165231904</v>
      </c>
      <c r="W228" s="79">
        <v>1.31313907240228</v>
      </c>
      <c r="X228" s="79">
        <v>5.6493811882689897</v>
      </c>
      <c r="Y228" s="79">
        <v>0.77043621607205903</v>
      </c>
      <c r="Z228" s="79">
        <v>4.6978965376472903</v>
      </c>
      <c r="AA228" s="79">
        <v>23.583697675024698</v>
      </c>
      <c r="AB228" s="79">
        <v>0.96959541931354998</v>
      </c>
      <c r="AC228" s="79">
        <v>2.6780039004581999</v>
      </c>
      <c r="AD228" s="79">
        <v>2.69870128521988</v>
      </c>
      <c r="AE228" s="79">
        <v>0.39454309447255098</v>
      </c>
    </row>
    <row r="229" spans="1:31" x14ac:dyDescent="0.35">
      <c r="A229" t="s">
        <v>195</v>
      </c>
      <c r="B229" s="79">
        <v>3467.6407027918699</v>
      </c>
      <c r="C229" s="79">
        <v>11378.240636262901</v>
      </c>
      <c r="D229" s="79">
        <v>120000</v>
      </c>
      <c r="E229" s="79">
        <v>350443.12216581602</v>
      </c>
      <c r="F229" s="79">
        <v>196.53024851082401</v>
      </c>
      <c r="G229" s="79">
        <v>45209.318611057803</v>
      </c>
      <c r="H229" s="79">
        <v>4500.1008936977196</v>
      </c>
      <c r="I229" s="79">
        <v>90.984598419086794</v>
      </c>
      <c r="J229" s="79">
        <v>290.35026939056399</v>
      </c>
      <c r="K229" s="79">
        <v>78784.197456180205</v>
      </c>
      <c r="L229" s="79">
        <v>277.45084321039002</v>
      </c>
      <c r="M229" s="79">
        <v>59.035536536718404</v>
      </c>
      <c r="N229" s="79">
        <v>77.352787824983693</v>
      </c>
      <c r="O229" s="79">
        <v>58.735848454791203</v>
      </c>
      <c r="P229" s="79">
        <v>133.65788303585899</v>
      </c>
      <c r="Q229" s="79" t="s">
        <v>236</v>
      </c>
      <c r="R229" s="79">
        <v>43.314949182586098</v>
      </c>
      <c r="S229" s="79">
        <v>101.82128266636199</v>
      </c>
      <c r="T229" s="79">
        <v>10.7531493915697</v>
      </c>
      <c r="U229" s="79">
        <v>38.000232691682598</v>
      </c>
      <c r="V229" s="79">
        <v>7.7351380119859501</v>
      </c>
      <c r="W229" s="79">
        <v>1.24559601084413</v>
      </c>
      <c r="X229" s="79">
        <v>4.8815692349134201</v>
      </c>
      <c r="Y229" s="79">
        <v>0.70169790214497696</v>
      </c>
      <c r="Z229" s="79">
        <v>4.1703506548708296</v>
      </c>
      <c r="AA229" s="79">
        <v>19.379704876398499</v>
      </c>
      <c r="AB229" s="79">
        <v>0.82481481244515198</v>
      </c>
      <c r="AC229" s="79">
        <v>2.4197169796010898</v>
      </c>
      <c r="AD229" s="79">
        <v>2.31953095161946</v>
      </c>
      <c r="AE229" s="79">
        <v>0.37244287865383802</v>
      </c>
    </row>
    <row r="230" spans="1:31" x14ac:dyDescent="0.35">
      <c r="A230" t="s">
        <v>195</v>
      </c>
      <c r="B230" s="79">
        <v>4062.9901130426101</v>
      </c>
      <c r="C230" s="79">
        <v>11793.2129153714</v>
      </c>
      <c r="D230" s="79">
        <v>120000</v>
      </c>
      <c r="E230" s="79">
        <v>295541.90412703803</v>
      </c>
      <c r="F230" s="79">
        <v>172.58574478763799</v>
      </c>
      <c r="G230" s="79">
        <v>40635.406685993403</v>
      </c>
      <c r="H230" s="79">
        <v>3762.6517164074298</v>
      </c>
      <c r="I230" s="79">
        <v>86.311856811809506</v>
      </c>
      <c r="J230" s="79">
        <v>303.50312148516798</v>
      </c>
      <c r="K230" s="79">
        <v>81555.269597859602</v>
      </c>
      <c r="L230" s="79">
        <v>241.86661799390001</v>
      </c>
      <c r="M230" s="79">
        <v>51.220841168742702</v>
      </c>
      <c r="N230" s="79">
        <v>66.537852149070503</v>
      </c>
      <c r="O230" s="79">
        <v>51.556177513228299</v>
      </c>
      <c r="P230" s="79">
        <v>128.88658120122801</v>
      </c>
      <c r="Q230" s="79">
        <v>0.49257855082218399</v>
      </c>
      <c r="R230" s="79">
        <v>34.368042281943197</v>
      </c>
      <c r="S230" s="79">
        <v>79.164667367052004</v>
      </c>
      <c r="T230" s="79">
        <v>8.4728353648939105</v>
      </c>
      <c r="U230" s="79">
        <v>31.108701605564999</v>
      </c>
      <c r="V230" s="79">
        <v>5.8458359175894898</v>
      </c>
      <c r="W230" s="79">
        <v>1.06939684446739</v>
      </c>
      <c r="X230" s="79">
        <v>4.2040840819962897</v>
      </c>
      <c r="Y230" s="79">
        <v>0.603371788003914</v>
      </c>
      <c r="Z230" s="79">
        <v>3.6077795672003798</v>
      </c>
      <c r="AA230" s="79">
        <v>16.425948360173798</v>
      </c>
      <c r="AB230" s="79">
        <v>0.69414352251063904</v>
      </c>
      <c r="AC230" s="79">
        <v>2.0001834633584901</v>
      </c>
      <c r="AD230" s="79">
        <v>2.1536290654907799</v>
      </c>
      <c r="AE230" s="79">
        <v>0.30713203072801798</v>
      </c>
    </row>
    <row r="231" spans="1:31" x14ac:dyDescent="0.35">
      <c r="A231" t="s">
        <v>195</v>
      </c>
      <c r="B231" s="79">
        <v>3238.6449847980498</v>
      </c>
      <c r="C231" s="79">
        <v>12168.107906589001</v>
      </c>
      <c r="D231" s="79">
        <v>120000</v>
      </c>
      <c r="E231" s="79">
        <v>334834.841481685</v>
      </c>
      <c r="F231" s="79">
        <v>186.53351677697299</v>
      </c>
      <c r="G231" s="79">
        <v>38935.507070935098</v>
      </c>
      <c r="H231" s="79">
        <v>5114.7394422620901</v>
      </c>
      <c r="I231" s="79">
        <v>85.460055438065694</v>
      </c>
      <c r="J231" s="79">
        <v>337.40693933896603</v>
      </c>
      <c r="K231" s="79">
        <v>89759.175909526195</v>
      </c>
      <c r="L231" s="79">
        <v>238.033674757071</v>
      </c>
      <c r="M231" s="79">
        <v>51.282294682991697</v>
      </c>
      <c r="N231" s="79">
        <v>66.210171126708005</v>
      </c>
      <c r="O231" s="79">
        <v>50.801363749688797</v>
      </c>
      <c r="P231" s="79">
        <v>135.789108518619</v>
      </c>
      <c r="Q231" s="79">
        <v>0.54311966844653103</v>
      </c>
      <c r="R231" s="79">
        <v>35.072663410714398</v>
      </c>
      <c r="S231" s="79">
        <v>80.783737875150607</v>
      </c>
      <c r="T231" s="79">
        <v>9.0072033310514907</v>
      </c>
      <c r="U231" s="79">
        <v>31.996285345807301</v>
      </c>
      <c r="V231" s="79">
        <v>6.5171842937578601</v>
      </c>
      <c r="W231" s="79">
        <v>1.1517107572538701</v>
      </c>
      <c r="X231" s="79">
        <v>4.4665558381425701</v>
      </c>
      <c r="Y231" s="79">
        <v>0.64013311178952903</v>
      </c>
      <c r="Z231" s="79">
        <v>4.3072265392691103</v>
      </c>
      <c r="AA231" s="79">
        <v>22.1828368210886</v>
      </c>
      <c r="AB231" s="79">
        <v>0.84335037460437301</v>
      </c>
      <c r="AC231" s="79">
        <v>2.6476984717685799</v>
      </c>
      <c r="AD231" s="79">
        <v>2.8801908979642099</v>
      </c>
      <c r="AE231" s="79">
        <v>0.43797909337761998</v>
      </c>
    </row>
    <row r="232" spans="1:31" x14ac:dyDescent="0.35">
      <c r="A232" t="s">
        <v>195</v>
      </c>
      <c r="B232" s="79">
        <v>3273.5532718714198</v>
      </c>
      <c r="C232" s="79">
        <v>11661.683128734599</v>
      </c>
      <c r="D232" s="79">
        <v>120000</v>
      </c>
      <c r="E232" s="79">
        <v>300661.84678076702</v>
      </c>
      <c r="F232" s="79">
        <v>210.08969299670099</v>
      </c>
      <c r="G232" s="79">
        <v>45051.517205234202</v>
      </c>
      <c r="H232" s="79">
        <v>3764.7885227899901</v>
      </c>
      <c r="I232" s="79">
        <v>93.741526069526998</v>
      </c>
      <c r="J232" s="79">
        <v>297.041210707088</v>
      </c>
      <c r="K232" s="79">
        <v>80482.014006036203</v>
      </c>
      <c r="L232" s="79">
        <v>280.194154596641</v>
      </c>
      <c r="M232" s="79">
        <v>61.810293091853303</v>
      </c>
      <c r="N232" s="79">
        <v>80.193124216347599</v>
      </c>
      <c r="O232" s="79">
        <v>60.571729376646502</v>
      </c>
      <c r="P232" s="79">
        <v>148.31005414428299</v>
      </c>
      <c r="Q232" s="79">
        <v>0.53512241586397802</v>
      </c>
      <c r="R232" s="79">
        <v>47.903119878035596</v>
      </c>
      <c r="S232" s="79">
        <v>113.419121455927</v>
      </c>
      <c r="T232" s="79">
        <v>11.63876740816</v>
      </c>
      <c r="U232" s="79">
        <v>42.941925503843102</v>
      </c>
      <c r="V232" s="79">
        <v>8.1850439897774194</v>
      </c>
      <c r="W232" s="79">
        <v>1.2655575578426701</v>
      </c>
      <c r="X232" s="79">
        <v>5.5975381563751503</v>
      </c>
      <c r="Y232" s="79">
        <v>0.65982257026256796</v>
      </c>
      <c r="Z232" s="79">
        <v>4.1834541929135503</v>
      </c>
      <c r="AA232" s="79">
        <v>18.798665170863501</v>
      </c>
      <c r="AB232" s="79">
        <v>0.78777740014441799</v>
      </c>
      <c r="AC232" s="79">
        <v>2.3557089472353501</v>
      </c>
      <c r="AD232" s="79">
        <v>2.2932918629454</v>
      </c>
      <c r="AE232" s="79">
        <v>0.312903267344324</v>
      </c>
    </row>
    <row r="233" spans="1:31" x14ac:dyDescent="0.35">
      <c r="A233" t="s">
        <v>195</v>
      </c>
      <c r="B233" s="79">
        <v>4644.0480399401204</v>
      </c>
      <c r="C233" s="79">
        <v>11627.8076112869</v>
      </c>
      <c r="D233" s="79">
        <v>120000</v>
      </c>
      <c r="E233" s="79">
        <v>329020.35233354598</v>
      </c>
      <c r="F233" s="79">
        <v>268.56717314083699</v>
      </c>
      <c r="G233" s="79">
        <v>45978.867934660797</v>
      </c>
      <c r="H233" s="79">
        <v>3949.1873896027</v>
      </c>
      <c r="I233" s="79">
        <v>89.455653947326695</v>
      </c>
      <c r="J233" s="79">
        <v>292.50589860851102</v>
      </c>
      <c r="K233" s="79">
        <v>78055.836386876807</v>
      </c>
      <c r="L233" s="79">
        <v>281.957731134705</v>
      </c>
      <c r="M233" s="79">
        <v>71.817958414091095</v>
      </c>
      <c r="N233" s="79">
        <v>92.693395447050406</v>
      </c>
      <c r="O233" s="79">
        <v>71.8592202678917</v>
      </c>
      <c r="P233" s="79">
        <v>137.39302969504899</v>
      </c>
      <c r="Q233" s="79">
        <v>0.269243479500611</v>
      </c>
      <c r="R233" s="79">
        <v>61.818688760260997</v>
      </c>
      <c r="S233" s="79">
        <v>131.50229032875501</v>
      </c>
      <c r="T233" s="79">
        <v>15.187015810823601</v>
      </c>
      <c r="U233" s="79">
        <v>53.707593432205996</v>
      </c>
      <c r="V233" s="79">
        <v>10.7998761766946</v>
      </c>
      <c r="W233" s="79">
        <v>1.65307686085719</v>
      </c>
      <c r="X233" s="79">
        <v>6.6409358552837503</v>
      </c>
      <c r="Y233" s="79">
        <v>0.874861938143638</v>
      </c>
      <c r="Z233" s="79">
        <v>4.8490303996663098</v>
      </c>
      <c r="AA233" s="79">
        <v>22.6593755947844</v>
      </c>
      <c r="AB233" s="79">
        <v>0.90581395533562903</v>
      </c>
      <c r="AC233" s="79">
        <v>2.8030397730400201</v>
      </c>
      <c r="AD233" s="79">
        <v>2.6476901721921999</v>
      </c>
      <c r="AE233" s="79">
        <v>0.40428150222244802</v>
      </c>
    </row>
    <row r="234" spans="1:31" x14ac:dyDescent="0.35">
      <c r="A234" t="s">
        <v>195</v>
      </c>
      <c r="B234" s="79">
        <v>3128.4347297122799</v>
      </c>
      <c r="C234" s="79">
        <v>10656.2234688271</v>
      </c>
      <c r="D234" s="79">
        <v>120000</v>
      </c>
      <c r="E234" s="79">
        <v>373267.532870839</v>
      </c>
      <c r="F234" s="79">
        <v>291.54514866101403</v>
      </c>
      <c r="G234" s="79">
        <v>48771.310412632803</v>
      </c>
      <c r="H234" s="79">
        <v>4617.4800231462896</v>
      </c>
      <c r="I234" s="79">
        <v>91.628758575949803</v>
      </c>
      <c r="J234" s="79">
        <v>259.90700264965898</v>
      </c>
      <c r="K234" s="79">
        <v>68916.422648370994</v>
      </c>
      <c r="L234" s="79">
        <v>293.91039601215999</v>
      </c>
      <c r="M234" s="79">
        <v>82.024108597271294</v>
      </c>
      <c r="N234" s="79">
        <v>102.36533728285001</v>
      </c>
      <c r="O234" s="79">
        <v>82.209520668413603</v>
      </c>
      <c r="P234" s="79">
        <v>169.942003743301</v>
      </c>
      <c r="Q234" s="79">
        <v>0.27982668615112499</v>
      </c>
      <c r="R234" s="79">
        <v>79.654085177366596</v>
      </c>
      <c r="S234" s="79">
        <v>177.39058978732601</v>
      </c>
      <c r="T234" s="79">
        <v>18.6635485191977</v>
      </c>
      <c r="U234" s="79">
        <v>69.410724686833206</v>
      </c>
      <c r="V234" s="79">
        <v>12.5314587146942</v>
      </c>
      <c r="W234" s="79">
        <v>2.0023734718345101</v>
      </c>
      <c r="X234" s="79">
        <v>7.3574317103042404</v>
      </c>
      <c r="Y234" s="79">
        <v>0.87712886446576399</v>
      </c>
      <c r="Z234" s="79">
        <v>5.4658627698033904</v>
      </c>
      <c r="AA234" s="79">
        <v>25.5883220332009</v>
      </c>
      <c r="AB234" s="79">
        <v>1.09463876509585</v>
      </c>
      <c r="AC234" s="79">
        <v>3.13770907018099</v>
      </c>
      <c r="AD234" s="79">
        <v>3.2569419776568398</v>
      </c>
      <c r="AE234" s="79">
        <v>0.48612561823114198</v>
      </c>
    </row>
    <row r="235" spans="1:31" x14ac:dyDescent="0.35">
      <c r="A235" t="s">
        <v>195</v>
      </c>
      <c r="B235" s="79">
        <v>4267.6847250678802</v>
      </c>
      <c r="C235" s="79">
        <v>11826.4191617817</v>
      </c>
      <c r="D235" s="79">
        <v>120000</v>
      </c>
      <c r="E235" s="79">
        <v>347972.18008678203</v>
      </c>
      <c r="F235" s="79">
        <v>283.69165077577401</v>
      </c>
      <c r="G235" s="79">
        <v>46173.423770338202</v>
      </c>
      <c r="H235" s="79">
        <v>3455.2633947761701</v>
      </c>
      <c r="I235" s="79">
        <v>88.858983355710507</v>
      </c>
      <c r="J235" s="79">
        <v>290.90814720665401</v>
      </c>
      <c r="K235" s="79">
        <v>78266.606910204806</v>
      </c>
      <c r="L235" s="79">
        <v>278.97991491828998</v>
      </c>
      <c r="M235" s="79">
        <v>77.060414794607894</v>
      </c>
      <c r="N235" s="79">
        <v>94.814876465728801</v>
      </c>
      <c r="O235" s="79">
        <v>76.909417600739104</v>
      </c>
      <c r="P235" s="79">
        <v>150.17823911554501</v>
      </c>
      <c r="Q235" s="79" t="s">
        <v>237</v>
      </c>
      <c r="R235" s="79">
        <v>63.361654148920003</v>
      </c>
      <c r="S235" s="79">
        <v>149.70127565058399</v>
      </c>
      <c r="T235" s="79">
        <v>15.2190201216426</v>
      </c>
      <c r="U235" s="79">
        <v>53.2651299082452</v>
      </c>
      <c r="V235" s="79">
        <v>10.425739089541</v>
      </c>
      <c r="W235" s="79">
        <v>1.7443762958429401</v>
      </c>
      <c r="X235" s="79">
        <v>7.6293019011193701</v>
      </c>
      <c r="Y235" s="79">
        <v>1.06947173006151</v>
      </c>
      <c r="Z235" s="79">
        <v>6.3501825043912303</v>
      </c>
      <c r="AA235" s="79">
        <v>30.043616642150202</v>
      </c>
      <c r="AB235" s="79">
        <v>1.2596210614193299</v>
      </c>
      <c r="AC235" s="79">
        <v>3.54302871054586</v>
      </c>
      <c r="AD235" s="79">
        <v>3.5504362723027101</v>
      </c>
      <c r="AE235" s="79">
        <v>0.50027297877670196</v>
      </c>
    </row>
    <row r="236" spans="1:31" x14ac:dyDescent="0.35">
      <c r="A236" t="s">
        <v>195</v>
      </c>
      <c r="B236" s="79">
        <v>5061.1621029669204</v>
      </c>
      <c r="C236" s="79">
        <v>11163.3291445829</v>
      </c>
      <c r="D236" s="79">
        <v>120000</v>
      </c>
      <c r="E236" s="79">
        <v>367966.85829491698</v>
      </c>
      <c r="F236" s="79">
        <v>222.85534300989801</v>
      </c>
      <c r="G236" s="79">
        <v>45580.640020281702</v>
      </c>
      <c r="H236" s="79">
        <v>7445.0786892224196</v>
      </c>
      <c r="I236" s="79">
        <v>95.755737378497599</v>
      </c>
      <c r="J236" s="79">
        <v>284.88484160780098</v>
      </c>
      <c r="K236" s="79">
        <v>75749.430122836202</v>
      </c>
      <c r="L236" s="79">
        <v>276.29192671213701</v>
      </c>
      <c r="M236" s="79">
        <v>71.509817562529605</v>
      </c>
      <c r="N236" s="79">
        <v>89.987431089334606</v>
      </c>
      <c r="O236" s="79">
        <v>71.479223867949898</v>
      </c>
      <c r="P236" s="79">
        <v>146.94046001807001</v>
      </c>
      <c r="Q236" s="79">
        <v>0.12906480558660399</v>
      </c>
      <c r="R236" s="79">
        <v>55.988983744890902</v>
      </c>
      <c r="S236" s="79">
        <v>129.82315808520499</v>
      </c>
      <c r="T236" s="79">
        <v>13.1941824622649</v>
      </c>
      <c r="U236" s="79">
        <v>46.299222586588201</v>
      </c>
      <c r="V236" s="79">
        <v>8.8300642390002508</v>
      </c>
      <c r="W236" s="79">
        <v>1.4625797377563901</v>
      </c>
      <c r="X236" s="79">
        <v>6.0072581448950304</v>
      </c>
      <c r="Y236" s="79">
        <v>0.77608405938029301</v>
      </c>
      <c r="Z236" s="79">
        <v>4.5944176665318999</v>
      </c>
      <c r="AA236" s="79">
        <v>21.331620372738399</v>
      </c>
      <c r="AB236" s="79">
        <v>0.90522598892712602</v>
      </c>
      <c r="AC236" s="79">
        <v>2.59007549228253</v>
      </c>
      <c r="AD236" s="79">
        <v>2.56519494127711</v>
      </c>
      <c r="AE236" s="79">
        <v>0.39727553833442503</v>
      </c>
    </row>
    <row r="237" spans="1:31" x14ac:dyDescent="0.35">
      <c r="A237" t="s">
        <v>195</v>
      </c>
      <c r="B237" s="79">
        <v>7165.57919015075</v>
      </c>
      <c r="C237" s="79">
        <v>10594.011220668201</v>
      </c>
      <c r="D237" s="79">
        <v>120000</v>
      </c>
      <c r="E237" s="79">
        <v>331752.06566954497</v>
      </c>
      <c r="F237" s="79">
        <v>231.27212127621499</v>
      </c>
      <c r="G237" s="79">
        <v>44504.450430685101</v>
      </c>
      <c r="H237" s="79">
        <v>3608.8591284899098</v>
      </c>
      <c r="I237" s="79">
        <v>91.307401669085905</v>
      </c>
      <c r="J237" s="79">
        <v>274.888190223202</v>
      </c>
      <c r="K237" s="79">
        <v>72728.452387259007</v>
      </c>
      <c r="L237" s="79">
        <v>273.84834890283997</v>
      </c>
      <c r="M237" s="79">
        <v>98.039909335500099</v>
      </c>
      <c r="N237" s="79">
        <v>116.617732647867</v>
      </c>
      <c r="O237" s="79">
        <v>97.417775156026295</v>
      </c>
      <c r="P237" s="79">
        <v>121.838134761112</v>
      </c>
      <c r="Q237" s="79">
        <v>0.39093123532445101</v>
      </c>
      <c r="R237" s="79">
        <v>53.175623576583597</v>
      </c>
      <c r="S237" s="79">
        <v>128.117273095027</v>
      </c>
      <c r="T237" s="79">
        <v>13.901268022525199</v>
      </c>
      <c r="U237" s="79">
        <v>51.039177708282999</v>
      </c>
      <c r="V237" s="79">
        <v>9.5649343772693705</v>
      </c>
      <c r="W237" s="79">
        <v>1.51467757626334</v>
      </c>
      <c r="X237" s="79">
        <v>5.7548065003619904</v>
      </c>
      <c r="Y237" s="79">
        <v>0.69838771578582404</v>
      </c>
      <c r="Z237" s="79">
        <v>4.0822740413385397</v>
      </c>
      <c r="AA237" s="79">
        <v>18.261406324030101</v>
      </c>
      <c r="AB237" s="79">
        <v>0.77578548876414999</v>
      </c>
      <c r="AC237" s="79">
        <v>2.1721286457418501</v>
      </c>
      <c r="AD237" s="79">
        <v>2.27157704193379</v>
      </c>
      <c r="AE237" s="79">
        <v>0.35745695516468301</v>
      </c>
    </row>
    <row r="238" spans="1:31" x14ac:dyDescent="0.35">
      <c r="A238" t="s">
        <v>195</v>
      </c>
      <c r="B238" s="79">
        <v>3737.7423921054601</v>
      </c>
      <c r="C238" s="79">
        <v>11663.053262249699</v>
      </c>
      <c r="D238" s="79">
        <v>120000</v>
      </c>
      <c r="E238" s="79">
        <v>363190.512421438</v>
      </c>
      <c r="F238" s="79">
        <v>268.40413538162801</v>
      </c>
      <c r="G238" s="79">
        <v>46063.270890029104</v>
      </c>
      <c r="H238" s="79">
        <v>5200.2393336966297</v>
      </c>
      <c r="I238" s="79">
        <v>90.3861836024805</v>
      </c>
      <c r="J238" s="79">
        <v>290.31731024745199</v>
      </c>
      <c r="K238" s="79">
        <v>79046.071064322197</v>
      </c>
      <c r="L238" s="79">
        <v>287.54758404529099</v>
      </c>
      <c r="M238" s="79">
        <v>66.204097744727406</v>
      </c>
      <c r="N238" s="79">
        <v>84.616584094142794</v>
      </c>
      <c r="O238" s="79">
        <v>65.515402468531306</v>
      </c>
      <c r="P238" s="79">
        <v>153.06274885214501</v>
      </c>
      <c r="Q238" s="79" t="s">
        <v>237</v>
      </c>
      <c r="R238" s="79">
        <v>54.153168128548202</v>
      </c>
      <c r="S238" s="79">
        <v>117.63920495877601</v>
      </c>
      <c r="T238" s="79">
        <v>12.99599920673</v>
      </c>
      <c r="U238" s="79">
        <v>47.461493170042203</v>
      </c>
      <c r="V238" s="79">
        <v>9.4999511355924398</v>
      </c>
      <c r="W238" s="79">
        <v>1.53065319838304</v>
      </c>
      <c r="X238" s="79">
        <v>6.08983856406899</v>
      </c>
      <c r="Y238" s="79">
        <v>0.85168036363111699</v>
      </c>
      <c r="Z238" s="79">
        <v>4.9602234854389904</v>
      </c>
      <c r="AA238" s="79">
        <v>23.409594271789501</v>
      </c>
      <c r="AB238" s="79">
        <v>0.96054294639085203</v>
      </c>
      <c r="AC238" s="79">
        <v>2.7484571728651201</v>
      </c>
      <c r="AD238" s="79">
        <v>2.6940692930516499</v>
      </c>
      <c r="AE238" s="79">
        <v>0.42674967813898401</v>
      </c>
    </row>
    <row r="239" spans="1:31" x14ac:dyDescent="0.35">
      <c r="A239" t="s">
        <v>195</v>
      </c>
      <c r="B239" s="79">
        <v>6160.25122211502</v>
      </c>
      <c r="C239" s="79">
        <v>10608.6546222406</v>
      </c>
      <c r="D239" s="79">
        <v>120000</v>
      </c>
      <c r="E239" s="79">
        <v>349684.42272228299</v>
      </c>
      <c r="F239" s="79">
        <v>170.67885475100601</v>
      </c>
      <c r="G239" s="79">
        <v>45202.3155232317</v>
      </c>
      <c r="H239" s="79">
        <v>3297.5736355709801</v>
      </c>
      <c r="I239" s="79">
        <v>86.244422373086095</v>
      </c>
      <c r="J239" s="79">
        <v>285.28957317945702</v>
      </c>
      <c r="K239" s="79">
        <v>74121.258821476207</v>
      </c>
      <c r="L239" s="79">
        <v>282.32567869566498</v>
      </c>
      <c r="M239" s="79">
        <v>58.065990805848401</v>
      </c>
      <c r="N239" s="79">
        <v>76.747512622244798</v>
      </c>
      <c r="O239" s="79">
        <v>57.488773941216202</v>
      </c>
      <c r="P239" s="79">
        <v>118.58184177903701</v>
      </c>
      <c r="Q239" s="79">
        <v>0.26898681245267803</v>
      </c>
      <c r="R239" s="79">
        <v>41.938746961368302</v>
      </c>
      <c r="S239" s="79">
        <v>97.809062095983293</v>
      </c>
      <c r="T239" s="79">
        <v>10.0740120544164</v>
      </c>
      <c r="U239" s="79">
        <v>36.518440183017802</v>
      </c>
      <c r="V239" s="79">
        <v>6.7100431445575301</v>
      </c>
      <c r="W239" s="79">
        <v>1.2586086000246499</v>
      </c>
      <c r="X239" s="79">
        <v>5.0049188264738396</v>
      </c>
      <c r="Y239" s="79">
        <v>0.72651344738962298</v>
      </c>
      <c r="Z239" s="79">
        <v>4.1147757447893403</v>
      </c>
      <c r="AA239" s="79">
        <v>19.057983384738598</v>
      </c>
      <c r="AB239" s="79">
        <v>0.76972537824943099</v>
      </c>
      <c r="AC239" s="79">
        <v>2.3270793352130998</v>
      </c>
      <c r="AD239" s="79">
        <v>2.4348049460363201</v>
      </c>
      <c r="AE239" s="79">
        <v>0.34827371997959999</v>
      </c>
    </row>
    <row r="240" spans="1:31" x14ac:dyDescent="0.35">
      <c r="A240" t="s">
        <v>195</v>
      </c>
      <c r="B240" s="79">
        <v>4844.9656052412502</v>
      </c>
      <c r="C240" s="79">
        <v>12732.8756818329</v>
      </c>
      <c r="D240" s="79">
        <v>120000</v>
      </c>
      <c r="E240" s="79">
        <v>341507.79846624401</v>
      </c>
      <c r="F240" s="79">
        <v>187.702332408307</v>
      </c>
      <c r="G240" s="79">
        <v>43637.859705418698</v>
      </c>
      <c r="H240" s="79">
        <v>4817.5086553454503</v>
      </c>
      <c r="I240" s="79">
        <v>91.231794559351599</v>
      </c>
      <c r="J240" s="79">
        <v>346.85725859508602</v>
      </c>
      <c r="K240" s="79">
        <v>89935.988694207306</v>
      </c>
      <c r="L240" s="79">
        <v>267.961732894345</v>
      </c>
      <c r="M240" s="79">
        <v>65.424026115958597</v>
      </c>
      <c r="N240" s="79">
        <v>83.381880625212503</v>
      </c>
      <c r="O240" s="79">
        <v>65.067847384291397</v>
      </c>
      <c r="P240" s="79">
        <v>135.22535638578199</v>
      </c>
      <c r="Q240" s="79">
        <v>0.264198666913387</v>
      </c>
      <c r="R240" s="79">
        <v>45.838529322876603</v>
      </c>
      <c r="S240" s="79">
        <v>108.32453302514701</v>
      </c>
      <c r="T240" s="79">
        <v>11.1720850981574</v>
      </c>
      <c r="U240" s="79">
        <v>41.570033219230503</v>
      </c>
      <c r="V240" s="79">
        <v>8.0725994784677795</v>
      </c>
      <c r="W240" s="79">
        <v>1.2342271723290199</v>
      </c>
      <c r="X240" s="79">
        <v>5.2756731567188897</v>
      </c>
      <c r="Y240" s="79">
        <v>0.71068317524273605</v>
      </c>
      <c r="Z240" s="79">
        <v>4.1562829993761303</v>
      </c>
      <c r="AA240" s="79">
        <v>19.494779135999</v>
      </c>
      <c r="AB240" s="79">
        <v>0.82432572574991803</v>
      </c>
      <c r="AC240" s="79">
        <v>2.3898299974240702</v>
      </c>
      <c r="AD240" s="79">
        <v>2.5283718875173702</v>
      </c>
      <c r="AE240" s="79">
        <v>0.37357363164757401</v>
      </c>
    </row>
    <row r="241" spans="1:31" x14ac:dyDescent="0.35">
      <c r="A241" t="s">
        <v>195</v>
      </c>
      <c r="B241" s="79">
        <v>3949.53407726248</v>
      </c>
      <c r="C241" s="79">
        <v>11744.909373098601</v>
      </c>
      <c r="D241" s="79">
        <v>120000</v>
      </c>
      <c r="E241" s="79">
        <v>331104.20739330101</v>
      </c>
      <c r="F241" s="79">
        <v>265.64299347125001</v>
      </c>
      <c r="G241" s="79">
        <v>44884.5713817961</v>
      </c>
      <c r="H241" s="79">
        <v>5452.4631983918898</v>
      </c>
      <c r="I241" s="79">
        <v>89.613452956657994</v>
      </c>
      <c r="J241" s="79">
        <v>300.36302844046901</v>
      </c>
      <c r="K241" s="79">
        <v>80564.347710065995</v>
      </c>
      <c r="L241" s="79">
        <v>271.67813848601998</v>
      </c>
      <c r="M241" s="79">
        <v>83.228592720053001</v>
      </c>
      <c r="N241" s="79">
        <v>100.047359534287</v>
      </c>
      <c r="O241" s="79">
        <v>81.777746210220997</v>
      </c>
      <c r="P241" s="79">
        <v>139.86725594327399</v>
      </c>
      <c r="Q241" s="79">
        <v>0.26036973139918701</v>
      </c>
      <c r="R241" s="79">
        <v>69.054782063049998</v>
      </c>
      <c r="S241" s="79">
        <v>160.31623062948699</v>
      </c>
      <c r="T241" s="79">
        <v>17.280111621606</v>
      </c>
      <c r="U241" s="79">
        <v>66.230367444445093</v>
      </c>
      <c r="V241" s="79">
        <v>12.756977109476001</v>
      </c>
      <c r="W241" s="79">
        <v>2.0386378913228902</v>
      </c>
      <c r="X241" s="79">
        <v>8.0467679248790809</v>
      </c>
      <c r="Y241" s="79">
        <v>0.96295191627069099</v>
      </c>
      <c r="Z241" s="79">
        <v>5.4072269794121004</v>
      </c>
      <c r="AA241" s="79">
        <v>23.635775117555902</v>
      </c>
      <c r="AB241" s="79">
        <v>0.97846847251520996</v>
      </c>
      <c r="AC241" s="79">
        <v>2.9583049978530198</v>
      </c>
      <c r="AD241" s="79">
        <v>2.8573409190888799</v>
      </c>
      <c r="AE241" s="79">
        <v>0.42917294593917699</v>
      </c>
    </row>
    <row r="242" spans="1:31" x14ac:dyDescent="0.35">
      <c r="A242" t="s">
        <v>195</v>
      </c>
      <c r="B242" s="79">
        <v>4406.1183948089501</v>
      </c>
      <c r="C242" s="79">
        <v>12452.1549182505</v>
      </c>
      <c r="D242" s="79">
        <v>120000</v>
      </c>
      <c r="E242" s="79">
        <v>324166.12107526598</v>
      </c>
      <c r="F242" s="79">
        <v>176.37621964995299</v>
      </c>
      <c r="G242" s="79">
        <v>42200.4095217133</v>
      </c>
      <c r="H242" s="79">
        <v>3798.3267865315102</v>
      </c>
      <c r="I242" s="79">
        <v>88.769389877478503</v>
      </c>
      <c r="J242" s="79">
        <v>322.77989339728799</v>
      </c>
      <c r="K242" s="79">
        <v>84734.639298585796</v>
      </c>
      <c r="L242" s="79">
        <v>255.32970315958499</v>
      </c>
      <c r="M242" s="79">
        <v>50.7106160728625</v>
      </c>
      <c r="N242" s="79">
        <v>67.321500629446902</v>
      </c>
      <c r="O242" s="79">
        <v>50.8479985029388</v>
      </c>
      <c r="P242" s="79">
        <v>116.433509221058</v>
      </c>
      <c r="Q242" s="79">
        <v>0.12419461757504199</v>
      </c>
      <c r="R242" s="79">
        <v>38.520538319065402</v>
      </c>
      <c r="S242" s="79">
        <v>87.182448371156397</v>
      </c>
      <c r="T242" s="79">
        <v>9.3016781144221792</v>
      </c>
      <c r="U242" s="79">
        <v>32.221437551698401</v>
      </c>
      <c r="V242" s="79">
        <v>6.16095869548713</v>
      </c>
      <c r="W242" s="79">
        <v>1.24390164666518</v>
      </c>
      <c r="X242" s="79">
        <v>6.4682957129971701</v>
      </c>
      <c r="Y242" s="79">
        <v>1.06921217254206</v>
      </c>
      <c r="Z242" s="79">
        <v>6.8011087631062699</v>
      </c>
      <c r="AA242" s="79">
        <v>36.275398978202901</v>
      </c>
      <c r="AB242" s="79">
        <v>1.3180146732857101</v>
      </c>
      <c r="AC242" s="79">
        <v>3.61217409882076</v>
      </c>
      <c r="AD242" s="79">
        <v>3.3527893428727902</v>
      </c>
      <c r="AE242" s="79">
        <v>0.46296275186107999</v>
      </c>
    </row>
    <row r="243" spans="1:31" x14ac:dyDescent="0.35">
      <c r="A243" t="s">
        <v>195</v>
      </c>
      <c r="B243" s="79">
        <v>5494.2817027575202</v>
      </c>
      <c r="C243" s="79">
        <v>11622.237846812801</v>
      </c>
      <c r="D243" s="79">
        <v>120000</v>
      </c>
      <c r="E243" s="79">
        <v>323124.92124829697</v>
      </c>
      <c r="F243" s="79">
        <v>209.02069859362399</v>
      </c>
      <c r="G243" s="79">
        <v>40642.9359713222</v>
      </c>
      <c r="H243" s="79">
        <v>4182.5770145954502</v>
      </c>
      <c r="I243" s="79">
        <v>84.913466157674407</v>
      </c>
      <c r="J243" s="79">
        <v>317.17588982048301</v>
      </c>
      <c r="K243" s="79">
        <v>84871.980856933194</v>
      </c>
      <c r="L243" s="79">
        <v>248.15654602289601</v>
      </c>
      <c r="M243" s="79">
        <v>60.160738539487703</v>
      </c>
      <c r="N243" s="79">
        <v>76.105579519770899</v>
      </c>
      <c r="O243" s="79">
        <v>59.355900671033403</v>
      </c>
      <c r="P243" s="79">
        <v>143.174061369952</v>
      </c>
      <c r="Q243" s="79">
        <v>0.414530766839313</v>
      </c>
      <c r="R243" s="79">
        <v>44.1334463794838</v>
      </c>
      <c r="S243" s="79">
        <v>105.14272678874801</v>
      </c>
      <c r="T243" s="79">
        <v>10.9697800647831</v>
      </c>
      <c r="U243" s="79">
        <v>39.965621355349597</v>
      </c>
      <c r="V243" s="79">
        <v>7.5068824995446004</v>
      </c>
      <c r="W243" s="79">
        <v>1.3677477146922501</v>
      </c>
      <c r="X243" s="79">
        <v>5.2817206687084104</v>
      </c>
      <c r="Y243" s="79">
        <v>0.78754547081894599</v>
      </c>
      <c r="Z243" s="79">
        <v>4.7159091359888698</v>
      </c>
      <c r="AA243" s="79">
        <v>21.309119221891699</v>
      </c>
      <c r="AB243" s="79">
        <v>0.87948960903239004</v>
      </c>
      <c r="AC243" s="79">
        <v>2.5784188891245901</v>
      </c>
      <c r="AD243" s="79">
        <v>2.7426287450586302</v>
      </c>
      <c r="AE243" s="79">
        <v>0.38195529477582302</v>
      </c>
    </row>
    <row r="244" spans="1:31" x14ac:dyDescent="0.35">
      <c r="A244" t="s">
        <v>195</v>
      </c>
      <c r="B244" s="79">
        <v>4329.5245836498098</v>
      </c>
      <c r="C244" s="79">
        <v>11913.774698721099</v>
      </c>
      <c r="D244" s="79">
        <v>120000</v>
      </c>
      <c r="E244" s="79">
        <v>332893.00260661799</v>
      </c>
      <c r="F244" s="79">
        <v>625.13492380274897</v>
      </c>
      <c r="G244" s="79">
        <v>44284.392798508998</v>
      </c>
      <c r="H244" s="79">
        <v>3757.7760016809898</v>
      </c>
      <c r="I244" s="79">
        <v>86.678919258830504</v>
      </c>
      <c r="J244" s="79">
        <v>307.92705323808798</v>
      </c>
      <c r="K244" s="79">
        <v>84047.626125330804</v>
      </c>
      <c r="L244" s="79">
        <v>263.88303617022598</v>
      </c>
      <c r="M244" s="79">
        <v>189.524585995199</v>
      </c>
      <c r="N244" s="79">
        <v>207.161314404916</v>
      </c>
      <c r="O244" s="79">
        <v>187.49697539237101</v>
      </c>
      <c r="P244" s="79">
        <v>174.79144705518999</v>
      </c>
      <c r="Q244" s="79" t="s">
        <v>237</v>
      </c>
      <c r="R244" s="79">
        <v>207.061597997788</v>
      </c>
      <c r="S244" s="79">
        <v>470.104367535091</v>
      </c>
      <c r="T244" s="79">
        <v>46.014201447008098</v>
      </c>
      <c r="U244" s="79">
        <v>156.93156655879901</v>
      </c>
      <c r="V244" s="79">
        <v>23.306545954980301</v>
      </c>
      <c r="W244" s="79">
        <v>3.07701045748014</v>
      </c>
      <c r="X244" s="79">
        <v>11.138730900013501</v>
      </c>
      <c r="Y244" s="79">
        <v>1.0913793451279901</v>
      </c>
      <c r="Z244" s="79">
        <v>5.6375401536746699</v>
      </c>
      <c r="AA244" s="79">
        <v>24.878081406568</v>
      </c>
      <c r="AB244" s="79">
        <v>1.0372433817416</v>
      </c>
      <c r="AC244" s="79">
        <v>2.9396100139899901</v>
      </c>
      <c r="AD244" s="79">
        <v>2.9038319150396301</v>
      </c>
      <c r="AE244" s="79">
        <v>0.440756397782262</v>
      </c>
    </row>
    <row r="245" spans="1:31" x14ac:dyDescent="0.35">
      <c r="A245" t="s">
        <v>195</v>
      </c>
      <c r="B245" s="79">
        <v>2970.9866934843799</v>
      </c>
      <c r="C245" s="79">
        <v>11379.8933392689</v>
      </c>
      <c r="D245" s="79">
        <v>120000</v>
      </c>
      <c r="E245" s="79">
        <v>336154.33707437199</v>
      </c>
      <c r="F245" s="79">
        <v>546.087619269284</v>
      </c>
      <c r="G245" s="79">
        <v>44098.7498123029</v>
      </c>
      <c r="H245" s="79">
        <v>3641.9031938512599</v>
      </c>
      <c r="I245" s="79">
        <v>85.430290614549094</v>
      </c>
      <c r="J245" s="79">
        <v>310.09565669514399</v>
      </c>
      <c r="K245" s="79">
        <v>79805.003026916005</v>
      </c>
      <c r="L245" s="79">
        <v>262.548704389801</v>
      </c>
      <c r="M245" s="79">
        <v>174.51491095505401</v>
      </c>
      <c r="N245" s="79">
        <v>189.30888264672001</v>
      </c>
      <c r="O245" s="79">
        <v>171.14647339960999</v>
      </c>
      <c r="P245" s="79">
        <v>120.19025874712101</v>
      </c>
      <c r="Q245" s="79">
        <v>0.12654996393217699</v>
      </c>
      <c r="R245" s="79">
        <v>145.03700788352799</v>
      </c>
      <c r="S245" s="79">
        <v>348.38867821809902</v>
      </c>
      <c r="T245" s="79">
        <v>38.666373414436997</v>
      </c>
      <c r="U245" s="79">
        <v>150.740189949165</v>
      </c>
      <c r="V245" s="79">
        <v>27.8934550725562</v>
      </c>
      <c r="W245" s="79">
        <v>3.9866966520715001</v>
      </c>
      <c r="X245" s="79">
        <v>12.904611939214901</v>
      </c>
      <c r="Y245" s="79">
        <v>1.0812888706822601</v>
      </c>
      <c r="Z245" s="79">
        <v>4.8634633479994598</v>
      </c>
      <c r="AA245" s="79">
        <v>19.742651865241498</v>
      </c>
      <c r="AB245" s="79">
        <v>0.84126354157406502</v>
      </c>
      <c r="AC245" s="79">
        <v>2.3982996823345899</v>
      </c>
      <c r="AD245" s="79">
        <v>2.2229185761626802</v>
      </c>
      <c r="AE245" s="79">
        <v>0.34413435516678098</v>
      </c>
    </row>
    <row r="246" spans="1:31" x14ac:dyDescent="0.35">
      <c r="A246" t="s">
        <v>195</v>
      </c>
      <c r="B246" s="79">
        <v>4219.5618597762495</v>
      </c>
      <c r="C246" s="79">
        <v>11850.3015757802</v>
      </c>
      <c r="D246" s="79">
        <v>120000</v>
      </c>
      <c r="E246" s="79">
        <v>330076.0550548</v>
      </c>
      <c r="F246" s="79">
        <v>175.65577850714399</v>
      </c>
      <c r="G246" s="79">
        <v>45172.726692433302</v>
      </c>
      <c r="H246" s="79">
        <v>3763.43821525761</v>
      </c>
      <c r="I246" s="79">
        <v>86.603926000475994</v>
      </c>
      <c r="J246" s="79">
        <v>308.23327650025698</v>
      </c>
      <c r="K246" s="79">
        <v>82095.302310188505</v>
      </c>
      <c r="L246" s="79">
        <v>273.95216469505698</v>
      </c>
      <c r="M246" s="79">
        <v>57.058805085646902</v>
      </c>
      <c r="N246" s="79">
        <v>76.116605386309999</v>
      </c>
      <c r="O246" s="79">
        <v>57.342524395552203</v>
      </c>
      <c r="P246" s="79">
        <v>631.863032722512</v>
      </c>
      <c r="Q246" s="79" t="s">
        <v>237</v>
      </c>
      <c r="R246" s="79">
        <v>38.714849774312299</v>
      </c>
      <c r="S246" s="79">
        <v>93.378905605433602</v>
      </c>
      <c r="T246" s="79">
        <v>10.2395712679242</v>
      </c>
      <c r="U246" s="79">
        <v>34.023529949621903</v>
      </c>
      <c r="V246" s="79">
        <v>7.2484369410987401</v>
      </c>
      <c r="W246" s="79">
        <v>1.2264257697616501</v>
      </c>
      <c r="X246" s="79">
        <v>4.93442450974855</v>
      </c>
      <c r="Y246" s="79">
        <v>0.73554641139244503</v>
      </c>
      <c r="Z246" s="79">
        <v>4.8320812689068404</v>
      </c>
      <c r="AA246" s="79">
        <v>24.97654831178</v>
      </c>
      <c r="AB246" s="79">
        <v>0.98307240308322996</v>
      </c>
      <c r="AC246" s="79">
        <v>3.13616758762935</v>
      </c>
      <c r="AD246" s="79">
        <v>3.5818847694611202</v>
      </c>
      <c r="AE246" s="79">
        <v>0.51851823446899303</v>
      </c>
    </row>
    <row r="247" spans="1:31" x14ac:dyDescent="0.35">
      <c r="A247" t="s">
        <v>195</v>
      </c>
      <c r="B247" s="79">
        <v>4985.6759025694801</v>
      </c>
      <c r="C247" s="79">
        <v>12173.1354535546</v>
      </c>
      <c r="D247" s="79">
        <v>120000</v>
      </c>
      <c r="E247" s="79">
        <v>336789.162730754</v>
      </c>
      <c r="F247" s="79">
        <v>210.99073006538401</v>
      </c>
      <c r="G247" s="79">
        <v>43763.324238288304</v>
      </c>
      <c r="H247" s="79">
        <v>8733.1328676811099</v>
      </c>
      <c r="I247" s="79">
        <v>93.278488322518896</v>
      </c>
      <c r="J247" s="79">
        <v>319.48028197883798</v>
      </c>
      <c r="K247" s="79">
        <v>81754.796489399698</v>
      </c>
      <c r="L247" s="79">
        <v>269.70500697960398</v>
      </c>
      <c r="M247" s="79">
        <v>61.145007278950501</v>
      </c>
      <c r="N247" s="79">
        <v>78.638212262724906</v>
      </c>
      <c r="O247" s="79">
        <v>60.923727120218302</v>
      </c>
      <c r="P247" s="79">
        <v>198.32087165412901</v>
      </c>
      <c r="Q247" s="79" t="s">
        <v>237</v>
      </c>
      <c r="R247" s="79">
        <v>44.284458150621397</v>
      </c>
      <c r="S247" s="79">
        <v>104.281589771291</v>
      </c>
      <c r="T247" s="79">
        <v>11.324449437524301</v>
      </c>
      <c r="U247" s="79">
        <v>38.703951099892599</v>
      </c>
      <c r="V247" s="79">
        <v>7.9144158925875896</v>
      </c>
      <c r="W247" s="79">
        <v>1.3526581432285301</v>
      </c>
      <c r="X247" s="79">
        <v>6.2330590989790498</v>
      </c>
      <c r="Y247" s="79">
        <v>0.90199609979636797</v>
      </c>
      <c r="Z247" s="79">
        <v>5.27327672193457</v>
      </c>
      <c r="AA247" s="79">
        <v>25.504414265175601</v>
      </c>
      <c r="AB247" s="79">
        <v>1.0555996298644299</v>
      </c>
      <c r="AC247" s="79">
        <v>3.0586927362543301</v>
      </c>
      <c r="AD247" s="79">
        <v>3.1173697215468601</v>
      </c>
      <c r="AE247" s="79">
        <v>0.48197054678253498</v>
      </c>
    </row>
    <row r="248" spans="1:31" x14ac:dyDescent="0.35">
      <c r="A248" t="s">
        <v>195</v>
      </c>
      <c r="B248" s="79">
        <v>3568.10755816745</v>
      </c>
      <c r="C248" s="79">
        <v>11892.261876590999</v>
      </c>
      <c r="D248" s="79">
        <v>120000</v>
      </c>
      <c r="E248" s="79">
        <v>302370.77959064598</v>
      </c>
      <c r="F248" s="79">
        <v>189.927873303897</v>
      </c>
      <c r="G248" s="79">
        <v>44757.558186236398</v>
      </c>
      <c r="H248" s="79">
        <v>4025.0583328406601</v>
      </c>
      <c r="I248" s="79">
        <v>89.650446132725406</v>
      </c>
      <c r="J248" s="79">
        <v>303.28710733144999</v>
      </c>
      <c r="K248" s="79">
        <v>80806.482876171605</v>
      </c>
      <c r="L248" s="79">
        <v>268.97659445733598</v>
      </c>
      <c r="M248" s="79">
        <v>62.640691534412298</v>
      </c>
      <c r="N248" s="79">
        <v>80.467654714928798</v>
      </c>
      <c r="O248" s="79">
        <v>62.988589584115999</v>
      </c>
      <c r="P248" s="79">
        <v>125.117613418224</v>
      </c>
      <c r="Q248" s="79">
        <v>0.24971438046550001</v>
      </c>
      <c r="R248" s="79">
        <v>43.8484599300876</v>
      </c>
      <c r="S248" s="79">
        <v>97.399191860528205</v>
      </c>
      <c r="T248" s="79">
        <v>10.544957188019101</v>
      </c>
      <c r="U248" s="79">
        <v>38.374958653362803</v>
      </c>
      <c r="V248" s="79">
        <v>7.2184549072349</v>
      </c>
      <c r="W248" s="79">
        <v>1.2231270327753601</v>
      </c>
      <c r="X248" s="79">
        <v>5.1340829340958596</v>
      </c>
      <c r="Y248" s="79">
        <v>0.67059916648870799</v>
      </c>
      <c r="Z248" s="79">
        <v>4.1035665828142003</v>
      </c>
      <c r="AA248" s="79">
        <v>19.421526304175899</v>
      </c>
      <c r="AB248" s="79">
        <v>0.77894529959897396</v>
      </c>
      <c r="AC248" s="79">
        <v>2.3985283860667299</v>
      </c>
      <c r="AD248" s="79">
        <v>2.37839524117532</v>
      </c>
      <c r="AE248" s="79">
        <v>0.37149278208626502</v>
      </c>
    </row>
    <row r="249" spans="1:31" x14ac:dyDescent="0.35">
      <c r="A249" t="s">
        <v>195</v>
      </c>
      <c r="B249" s="79">
        <v>3917.0701951947699</v>
      </c>
      <c r="C249" s="79">
        <v>12355.710223259999</v>
      </c>
      <c r="D249" s="79">
        <v>120000</v>
      </c>
      <c r="E249" s="79">
        <v>363257.66367555998</v>
      </c>
      <c r="F249" s="79">
        <v>193.80932704176001</v>
      </c>
      <c r="G249" s="79">
        <v>44393.778774803999</v>
      </c>
      <c r="H249" s="79">
        <v>3540.3455186310698</v>
      </c>
      <c r="I249" s="79">
        <v>90.298359583608303</v>
      </c>
      <c r="J249" s="79">
        <v>307.26090306944798</v>
      </c>
      <c r="K249" s="79">
        <v>84108.018471998803</v>
      </c>
      <c r="L249" s="79">
        <v>270.63924710271698</v>
      </c>
      <c r="M249" s="79">
        <v>62.208416488952601</v>
      </c>
      <c r="N249" s="79">
        <v>79.783317482495903</v>
      </c>
      <c r="O249" s="79">
        <v>61.2890715968338</v>
      </c>
      <c r="P249" s="79">
        <v>129.10285204195699</v>
      </c>
      <c r="Q249" s="79" t="s">
        <v>237</v>
      </c>
      <c r="R249" s="79">
        <v>43.687608455784201</v>
      </c>
      <c r="S249" s="79">
        <v>101.976928498663</v>
      </c>
      <c r="T249" s="79">
        <v>10.7822312083292</v>
      </c>
      <c r="U249" s="79">
        <v>37.571299561198003</v>
      </c>
      <c r="V249" s="79">
        <v>7.0426397703967698</v>
      </c>
      <c r="W249" s="79">
        <v>1.3699074193705201</v>
      </c>
      <c r="X249" s="79">
        <v>5.2175429527586399</v>
      </c>
      <c r="Y249" s="79">
        <v>0.69055264364743396</v>
      </c>
      <c r="Z249" s="79">
        <v>4.5346760331010696</v>
      </c>
      <c r="AA249" s="79">
        <v>21.245768476019901</v>
      </c>
      <c r="AB249" s="79">
        <v>0.85776366121768099</v>
      </c>
      <c r="AC249" s="79">
        <v>2.6713028953881501</v>
      </c>
      <c r="AD249" s="79">
        <v>2.4749673715258802</v>
      </c>
      <c r="AE249" s="79">
        <v>0.36157325121941902</v>
      </c>
    </row>
    <row r="250" spans="1:31" x14ac:dyDescent="0.35">
      <c r="A250" t="s">
        <v>195</v>
      </c>
      <c r="B250" s="79">
        <v>5016.9898455457196</v>
      </c>
      <c r="C250" s="79">
        <v>12627.281252204801</v>
      </c>
      <c r="D250" s="79">
        <v>120000</v>
      </c>
      <c r="E250" s="79">
        <v>331690.24551068799</v>
      </c>
      <c r="F250" s="79">
        <v>179.580852395573</v>
      </c>
      <c r="G250" s="79">
        <v>42291.475006016102</v>
      </c>
      <c r="H250" s="79">
        <v>3911.7141670379701</v>
      </c>
      <c r="I250" s="79">
        <v>89.677833856504293</v>
      </c>
      <c r="J250" s="79">
        <v>320.18678441025099</v>
      </c>
      <c r="K250" s="79">
        <v>86252.962469713093</v>
      </c>
      <c r="L250" s="79">
        <v>253.124078143172</v>
      </c>
      <c r="M250" s="79">
        <v>55.790854948469999</v>
      </c>
      <c r="N250" s="79">
        <v>72.911062735024501</v>
      </c>
      <c r="O250" s="79">
        <v>55.837709581769403</v>
      </c>
      <c r="P250" s="79">
        <v>176.05837632572201</v>
      </c>
      <c r="Q250" s="79">
        <v>0.11613864073831</v>
      </c>
      <c r="R250" s="79">
        <v>36.787819360965102</v>
      </c>
      <c r="S250" s="79">
        <v>86.657518480323205</v>
      </c>
      <c r="T250" s="79">
        <v>9.0833112427430898</v>
      </c>
      <c r="U250" s="79">
        <v>32.523699158343497</v>
      </c>
      <c r="V250" s="79">
        <v>6.9018877177146098</v>
      </c>
      <c r="W250" s="79">
        <v>1.1258185853722</v>
      </c>
      <c r="X250" s="79">
        <v>4.7896594049206902</v>
      </c>
      <c r="Y250" s="79">
        <v>0.69177930854458702</v>
      </c>
      <c r="Z250" s="79">
        <v>4.1834789068999996</v>
      </c>
      <c r="AA250" s="79">
        <v>20.476877723871802</v>
      </c>
      <c r="AB250" s="79">
        <v>0.82760196324887803</v>
      </c>
      <c r="AC250" s="79">
        <v>2.5319924596913399</v>
      </c>
      <c r="AD250" s="79">
        <v>2.5999117948574</v>
      </c>
      <c r="AE250" s="79">
        <v>0.39979733818019297</v>
      </c>
    </row>
    <row r="251" spans="1:31" x14ac:dyDescent="0.35">
      <c r="A251" t="s">
        <v>195</v>
      </c>
      <c r="B251" s="79">
        <v>4263.3697226455697</v>
      </c>
      <c r="C251" s="79">
        <v>12115.0972071698</v>
      </c>
      <c r="D251" s="79">
        <v>120000</v>
      </c>
      <c r="E251" s="79">
        <v>332352.743864124</v>
      </c>
      <c r="F251" s="79">
        <v>172.70417653868299</v>
      </c>
      <c r="G251" s="79">
        <v>43795.918429849196</v>
      </c>
      <c r="H251" s="79">
        <v>6218.43079106405</v>
      </c>
      <c r="I251" s="79">
        <v>93.9527242333413</v>
      </c>
      <c r="J251" s="79">
        <v>310.73441769946498</v>
      </c>
      <c r="K251" s="79">
        <v>82552.527361148401</v>
      </c>
      <c r="L251" s="79">
        <v>267.43953898185202</v>
      </c>
      <c r="M251" s="79">
        <v>56.812211974038703</v>
      </c>
      <c r="N251" s="79">
        <v>73.669492967100894</v>
      </c>
      <c r="O251" s="79">
        <v>55.404921112169603</v>
      </c>
      <c r="P251" s="79">
        <v>119.194317840048</v>
      </c>
      <c r="Q251" s="79">
        <v>0.116830296493589</v>
      </c>
      <c r="R251" s="79">
        <v>38.281347922812003</v>
      </c>
      <c r="S251" s="79">
        <v>89.874862330684394</v>
      </c>
      <c r="T251" s="79">
        <v>9.3237746173107503</v>
      </c>
      <c r="U251" s="79">
        <v>32.644739363254999</v>
      </c>
      <c r="V251" s="79">
        <v>6.0071816165562302</v>
      </c>
      <c r="W251" s="79">
        <v>1.02243875093516</v>
      </c>
      <c r="X251" s="79">
        <v>4.2321445181620598</v>
      </c>
      <c r="Y251" s="79">
        <v>0.61099474454179203</v>
      </c>
      <c r="Z251" s="79">
        <v>3.8791411515235201</v>
      </c>
      <c r="AA251" s="79">
        <v>17.7694992571172</v>
      </c>
      <c r="AB251" s="79">
        <v>0.74725854154278004</v>
      </c>
      <c r="AC251" s="79">
        <v>2.22715330914499</v>
      </c>
      <c r="AD251" s="79">
        <v>2.1616701879959699</v>
      </c>
      <c r="AE251" s="79">
        <v>0.29825361931897598</v>
      </c>
    </row>
    <row r="252" spans="1:31" x14ac:dyDescent="0.35">
      <c r="A252" t="s">
        <v>195</v>
      </c>
      <c r="B252" s="79">
        <v>3618.8138389688902</v>
      </c>
      <c r="C252" s="79">
        <v>11342.423695098199</v>
      </c>
      <c r="D252" s="79">
        <v>120000</v>
      </c>
      <c r="E252" s="79">
        <v>338461.80644984398</v>
      </c>
      <c r="F252" s="79">
        <v>226.01586013662299</v>
      </c>
      <c r="G252" s="79">
        <v>45112.962340236401</v>
      </c>
      <c r="H252" s="79">
        <v>3385.6731406086401</v>
      </c>
      <c r="I252" s="79">
        <v>93.654709651748306</v>
      </c>
      <c r="J252" s="79">
        <v>292.558598099709</v>
      </c>
      <c r="K252" s="79">
        <v>78527.494955847302</v>
      </c>
      <c r="L252" s="79">
        <v>264.193384176763</v>
      </c>
      <c r="M252" s="79">
        <v>73.657031113189305</v>
      </c>
      <c r="N252" s="79">
        <v>91.944906196458305</v>
      </c>
      <c r="O252" s="79">
        <v>72.685749537233406</v>
      </c>
      <c r="P252" s="79">
        <v>176.206471466431</v>
      </c>
      <c r="Q252" s="79">
        <v>0.11656554825063099</v>
      </c>
      <c r="R252" s="79">
        <v>52.011636727620903</v>
      </c>
      <c r="S252" s="79">
        <v>117.452064329634</v>
      </c>
      <c r="T252" s="79">
        <v>13.5700727285084</v>
      </c>
      <c r="U252" s="79">
        <v>50.677483836214897</v>
      </c>
      <c r="V252" s="79">
        <v>9.3515584210473008</v>
      </c>
      <c r="W252" s="79">
        <v>1.7287587107543501</v>
      </c>
      <c r="X252" s="79">
        <v>7.1841135566626297</v>
      </c>
      <c r="Y252" s="79">
        <v>0.99395520840086904</v>
      </c>
      <c r="Z252" s="79">
        <v>5.9294226122782598</v>
      </c>
      <c r="AA252" s="79">
        <v>27.932507551540201</v>
      </c>
      <c r="AB252" s="79">
        <v>1.1476897613611801</v>
      </c>
      <c r="AC252" s="79">
        <v>3.2344332502220001</v>
      </c>
      <c r="AD252" s="79">
        <v>3.4925430498744201</v>
      </c>
      <c r="AE252" s="79">
        <v>0.51225430947731498</v>
      </c>
    </row>
    <row r="253" spans="1:31" x14ac:dyDescent="0.35">
      <c r="A253" t="s">
        <v>195</v>
      </c>
      <c r="B253" s="79">
        <v>7360.2512719319402</v>
      </c>
      <c r="C253" s="79">
        <v>11600.082741804999</v>
      </c>
      <c r="D253" s="79">
        <v>120000</v>
      </c>
      <c r="E253" s="79">
        <v>306411.045045776</v>
      </c>
      <c r="F253" s="79">
        <v>189.82577709166901</v>
      </c>
      <c r="G253" s="79">
        <v>43060.338284300597</v>
      </c>
      <c r="H253" s="79">
        <v>3696.2112091115</v>
      </c>
      <c r="I253" s="79">
        <v>87.914000492454406</v>
      </c>
      <c r="J253" s="79">
        <v>300.57664764309698</v>
      </c>
      <c r="K253" s="79">
        <v>82150.361254155199</v>
      </c>
      <c r="L253" s="79">
        <v>264.81968297061701</v>
      </c>
      <c r="M253" s="79">
        <v>70.133728176077597</v>
      </c>
      <c r="N253" s="79">
        <v>88.109365738244904</v>
      </c>
      <c r="O253" s="79">
        <v>70.574973309088804</v>
      </c>
      <c r="P253" s="79">
        <v>141.42440547462701</v>
      </c>
      <c r="Q253" s="79">
        <v>0.37822702038471101</v>
      </c>
      <c r="R253" s="79">
        <v>43.404723057742501</v>
      </c>
      <c r="S253" s="79">
        <v>99.682164156958905</v>
      </c>
      <c r="T253" s="79">
        <v>10.9262293713474</v>
      </c>
      <c r="U253" s="79">
        <v>40.083911540493098</v>
      </c>
      <c r="V253" s="79">
        <v>7.8343525853113398</v>
      </c>
      <c r="W253" s="79">
        <v>1.35478646552767</v>
      </c>
      <c r="X253" s="79">
        <v>5.4215016771463702</v>
      </c>
      <c r="Y253" s="79">
        <v>0.74880802122134804</v>
      </c>
      <c r="Z253" s="79">
        <v>4.46526708911097</v>
      </c>
      <c r="AA253" s="79">
        <v>22.192319492886998</v>
      </c>
      <c r="AB253" s="79">
        <v>0.86151872186883405</v>
      </c>
      <c r="AC253" s="79">
        <v>2.6745548715393501</v>
      </c>
      <c r="AD253" s="79">
        <v>2.4681123844174602</v>
      </c>
      <c r="AE253" s="79">
        <v>0.39441657889461301</v>
      </c>
    </row>
    <row r="254" spans="1:31" x14ac:dyDescent="0.35">
      <c r="A254" t="s">
        <v>195</v>
      </c>
      <c r="B254" s="79">
        <v>3626.9289958169902</v>
      </c>
      <c r="C254" s="79">
        <v>12665.8780139875</v>
      </c>
      <c r="D254" s="79">
        <v>120000</v>
      </c>
      <c r="E254" s="79">
        <v>346740.042074934</v>
      </c>
      <c r="F254" s="79">
        <v>204.34942274728601</v>
      </c>
      <c r="G254" s="79">
        <v>44465.843286060299</v>
      </c>
      <c r="H254" s="79">
        <v>3895.6086153399401</v>
      </c>
      <c r="I254" s="79">
        <v>90.834849075000406</v>
      </c>
      <c r="J254" s="79">
        <v>315.280015746331</v>
      </c>
      <c r="K254" s="79">
        <v>84735.4660868301</v>
      </c>
      <c r="L254" s="79">
        <v>271.86847631324298</v>
      </c>
      <c r="M254" s="79">
        <v>63.639314491486601</v>
      </c>
      <c r="N254" s="79">
        <v>82.217785182935899</v>
      </c>
      <c r="O254" s="79">
        <v>63.050888087348</v>
      </c>
      <c r="P254" s="79">
        <v>290.43467967701798</v>
      </c>
      <c r="Q254" s="79">
        <v>0.127618144210322</v>
      </c>
      <c r="R254" s="79">
        <v>45.315628105270001</v>
      </c>
      <c r="S254" s="79">
        <v>107.030519793818</v>
      </c>
      <c r="T254" s="79">
        <v>11.5571905913612</v>
      </c>
      <c r="U254" s="79">
        <v>42.099261766405498</v>
      </c>
      <c r="V254" s="79">
        <v>8.4251313338772498</v>
      </c>
      <c r="W254" s="79">
        <v>1.5287850453131899</v>
      </c>
      <c r="X254" s="79">
        <v>5.7753129973784398</v>
      </c>
      <c r="Y254" s="79">
        <v>0.93662769141464997</v>
      </c>
      <c r="Z254" s="79">
        <v>5.5596955650362601</v>
      </c>
      <c r="AA254" s="79">
        <v>25.667911525224099</v>
      </c>
      <c r="AB254" s="79">
        <v>1.0746831634899601</v>
      </c>
      <c r="AC254" s="79">
        <v>3.0378951070442599</v>
      </c>
      <c r="AD254" s="79">
        <v>3.37575761301611</v>
      </c>
      <c r="AE254" s="79">
        <v>0.55277515402939204</v>
      </c>
    </row>
    <row r="255" spans="1:31" x14ac:dyDescent="0.35">
      <c r="A255" t="s">
        <v>195</v>
      </c>
      <c r="B255" s="79">
        <v>3771.97148759522</v>
      </c>
      <c r="C255" s="79">
        <v>11874.451729423299</v>
      </c>
      <c r="D255" s="79">
        <v>120000</v>
      </c>
      <c r="E255" s="79">
        <v>421554.97112489602</v>
      </c>
      <c r="F255" s="79">
        <v>248.83997269340301</v>
      </c>
      <c r="G255" s="79">
        <v>45491.165029771801</v>
      </c>
      <c r="H255" s="79">
        <v>5123.8790280060202</v>
      </c>
      <c r="I255" s="79">
        <v>91.239733339571302</v>
      </c>
      <c r="J255" s="79">
        <v>305.46753555532803</v>
      </c>
      <c r="K255" s="79">
        <v>82054.647206057998</v>
      </c>
      <c r="L255" s="79">
        <v>280.18349170832198</v>
      </c>
      <c r="M255" s="79">
        <v>68.417169199865697</v>
      </c>
      <c r="N255" s="79">
        <v>86.593116356516106</v>
      </c>
      <c r="O255" s="79">
        <v>67.319224997580903</v>
      </c>
      <c r="P255" s="79">
        <v>169.65330312158301</v>
      </c>
      <c r="Q255" s="79" t="s">
        <v>238</v>
      </c>
      <c r="R255" s="79">
        <v>53.761214296135101</v>
      </c>
      <c r="S255" s="79">
        <v>121.877827865198</v>
      </c>
      <c r="T255" s="79">
        <v>12.7824361677329</v>
      </c>
      <c r="U255" s="79">
        <v>46.484464047485098</v>
      </c>
      <c r="V255" s="79">
        <v>9.0602930489707791</v>
      </c>
      <c r="W255" s="79">
        <v>1.49967067176321</v>
      </c>
      <c r="X255" s="79">
        <v>5.49044707504983</v>
      </c>
      <c r="Y255" s="79">
        <v>0.76705452276504804</v>
      </c>
      <c r="Z255" s="79">
        <v>4.6035569690557798</v>
      </c>
      <c r="AA255" s="79">
        <v>21.226580746401201</v>
      </c>
      <c r="AB255" s="79">
        <v>0.83897637548424897</v>
      </c>
      <c r="AC255" s="79">
        <v>2.6295102610443801</v>
      </c>
      <c r="AD255" s="79">
        <v>2.6667376195159802</v>
      </c>
      <c r="AE255" s="79">
        <v>0.40315013663084698</v>
      </c>
    </row>
    <row r="256" spans="1:31" x14ac:dyDescent="0.35">
      <c r="A256" t="s">
        <v>195</v>
      </c>
      <c r="B256" s="79">
        <v>3616.4195597717599</v>
      </c>
      <c r="C256" s="79">
        <v>13389.958898598101</v>
      </c>
      <c r="D256" s="79">
        <v>120000</v>
      </c>
      <c r="E256" s="79">
        <v>330638.42649599002</v>
      </c>
      <c r="F256" s="79">
        <v>161.62675833386601</v>
      </c>
      <c r="G256" s="79">
        <v>41632.284970129302</v>
      </c>
      <c r="H256" s="79">
        <v>3713.8212140054402</v>
      </c>
      <c r="I256" s="79">
        <v>88.483241856680493</v>
      </c>
      <c r="J256" s="79">
        <v>336.33602533625799</v>
      </c>
      <c r="K256" s="79">
        <v>89959.234079237707</v>
      </c>
      <c r="L256" s="79">
        <v>252.58404682436799</v>
      </c>
      <c r="M256" s="79">
        <v>54.906547162822903</v>
      </c>
      <c r="N256" s="79">
        <v>71.483201675417604</v>
      </c>
      <c r="O256" s="79">
        <v>54.569213766469197</v>
      </c>
      <c r="P256" s="79">
        <v>114.593656777365</v>
      </c>
      <c r="Q256" s="79">
        <v>0.41167372036331901</v>
      </c>
      <c r="R256" s="79">
        <v>40.567742649459497</v>
      </c>
      <c r="S256" s="79">
        <v>94.877196770280193</v>
      </c>
      <c r="T256" s="79">
        <v>9.6722945240287892</v>
      </c>
      <c r="U256" s="79">
        <v>34.493669965546196</v>
      </c>
      <c r="V256" s="79">
        <v>6.37758840703186</v>
      </c>
      <c r="W256" s="79">
        <v>1.1473080543754599</v>
      </c>
      <c r="X256" s="79">
        <v>4.3739852319855403</v>
      </c>
      <c r="Y256" s="79">
        <v>0.59077579401744496</v>
      </c>
      <c r="Z256" s="79">
        <v>3.6324736666150299</v>
      </c>
      <c r="AA256" s="79">
        <v>17.899152051479899</v>
      </c>
      <c r="AB256" s="79">
        <v>0.72914052892126602</v>
      </c>
      <c r="AC256" s="79">
        <v>2.0423494792830099</v>
      </c>
      <c r="AD256" s="79">
        <v>2.1112057198630598</v>
      </c>
      <c r="AE256" s="79">
        <v>0.30685809750495602</v>
      </c>
    </row>
    <row r="257" spans="1:31" x14ac:dyDescent="0.35">
      <c r="A257" t="s">
        <v>195</v>
      </c>
      <c r="B257" s="79">
        <v>4032.1484776587999</v>
      </c>
      <c r="C257" s="79">
        <v>12611.362467659999</v>
      </c>
      <c r="D257" s="79">
        <v>120000</v>
      </c>
      <c r="E257" s="79">
        <v>307075.32460984099</v>
      </c>
      <c r="F257" s="79">
        <v>202.80252198451001</v>
      </c>
      <c r="G257" s="79">
        <v>44341.999718841398</v>
      </c>
      <c r="H257" s="79">
        <v>2887.88606114809</v>
      </c>
      <c r="I257" s="79">
        <v>85.723423292495696</v>
      </c>
      <c r="J257" s="79">
        <v>337.77782586867602</v>
      </c>
      <c r="K257" s="79">
        <v>88012.7553310722</v>
      </c>
      <c r="L257" s="79">
        <v>266.72486472741599</v>
      </c>
      <c r="M257" s="79">
        <v>57.5395169948439</v>
      </c>
      <c r="N257" s="79">
        <v>73.669300781996796</v>
      </c>
      <c r="O257" s="79">
        <v>56.133912959557698</v>
      </c>
      <c r="P257" s="79">
        <v>137.42534507776799</v>
      </c>
      <c r="Q257" s="79">
        <v>0.24922563093532701</v>
      </c>
      <c r="R257" s="79">
        <v>40.717081916755703</v>
      </c>
      <c r="S257" s="79">
        <v>94.691532354610601</v>
      </c>
      <c r="T257" s="79">
        <v>10.060639329546101</v>
      </c>
      <c r="U257" s="79">
        <v>35.254417643306603</v>
      </c>
      <c r="V257" s="79">
        <v>6.7262533920084904</v>
      </c>
      <c r="W257" s="79">
        <v>1.166710818746</v>
      </c>
      <c r="X257" s="79">
        <v>4.6527779543955097</v>
      </c>
      <c r="Y257" s="79">
        <v>0.68913763570543096</v>
      </c>
      <c r="Z257" s="79">
        <v>3.9744130266075399</v>
      </c>
      <c r="AA257" s="79">
        <v>18.719092466662101</v>
      </c>
      <c r="AB257" s="79">
        <v>0.73969938002202196</v>
      </c>
      <c r="AC257" s="79">
        <v>2.2368224793366802</v>
      </c>
      <c r="AD257" s="79">
        <v>2.2811793376575502</v>
      </c>
      <c r="AE257" s="79">
        <v>0.34679029245092302</v>
      </c>
    </row>
    <row r="258" spans="1:31" x14ac:dyDescent="0.35">
      <c r="A258" t="s">
        <v>195</v>
      </c>
      <c r="B258" s="79">
        <v>4215.7658771075603</v>
      </c>
      <c r="C258" s="79">
        <v>11751.6265078629</v>
      </c>
      <c r="D258" s="79">
        <v>120000</v>
      </c>
      <c r="E258" s="79">
        <v>316833.97123133502</v>
      </c>
      <c r="F258" s="79">
        <v>324.678116998257</v>
      </c>
      <c r="G258" s="79">
        <v>43747.732214989301</v>
      </c>
      <c r="H258" s="79">
        <v>3615.2121360636002</v>
      </c>
      <c r="I258" s="79">
        <v>89.944737930089602</v>
      </c>
      <c r="J258" s="79">
        <v>301.85020991793903</v>
      </c>
      <c r="K258" s="79">
        <v>80498.900431414702</v>
      </c>
      <c r="L258" s="79">
        <v>270.99270203593699</v>
      </c>
      <c r="M258" s="79">
        <v>87.560738162073093</v>
      </c>
      <c r="N258" s="79">
        <v>105.155757152747</v>
      </c>
      <c r="O258" s="79">
        <v>88.018748447787104</v>
      </c>
      <c r="P258" s="79">
        <v>134.89203290894699</v>
      </c>
      <c r="Q258" s="79" t="s">
        <v>236</v>
      </c>
      <c r="R258" s="79">
        <v>74.311566993862598</v>
      </c>
      <c r="S258" s="79">
        <v>168.519648121388</v>
      </c>
      <c r="T258" s="79">
        <v>17.885379132010101</v>
      </c>
      <c r="U258" s="79">
        <v>65.264568958714094</v>
      </c>
      <c r="V258" s="79">
        <v>12.410853055979301</v>
      </c>
      <c r="W258" s="79">
        <v>1.90004053353881</v>
      </c>
      <c r="X258" s="79">
        <v>6.9342587348775302</v>
      </c>
      <c r="Y258" s="79">
        <v>0.82433481247265905</v>
      </c>
      <c r="Z258" s="79">
        <v>4.28469730501741</v>
      </c>
      <c r="AA258" s="79">
        <v>20.171647163555999</v>
      </c>
      <c r="AB258" s="79">
        <v>0.840925233377259</v>
      </c>
      <c r="AC258" s="79">
        <v>2.4357814125132702</v>
      </c>
      <c r="AD258" s="79">
        <v>2.4534446308947402</v>
      </c>
      <c r="AE258" s="79">
        <v>0.37079934563210598</v>
      </c>
    </row>
    <row r="259" spans="1:31" x14ac:dyDescent="0.35">
      <c r="A259" t="s">
        <v>195</v>
      </c>
      <c r="B259" s="79">
        <v>4470.9275317887304</v>
      </c>
      <c r="C259" s="79">
        <v>11742.458442270699</v>
      </c>
      <c r="D259" s="79">
        <v>120000</v>
      </c>
      <c r="E259" s="79">
        <v>367725.31859187601</v>
      </c>
      <c r="F259" s="79">
        <v>337.40351425311502</v>
      </c>
      <c r="G259" s="79">
        <v>44629.839951127396</v>
      </c>
      <c r="H259" s="79">
        <v>4965.8542340559798</v>
      </c>
      <c r="I259" s="79">
        <v>90.403198624288606</v>
      </c>
      <c r="J259" s="79">
        <v>312.23830594741997</v>
      </c>
      <c r="K259" s="79">
        <v>79664.867386757498</v>
      </c>
      <c r="L259" s="79">
        <v>274.81940888979699</v>
      </c>
      <c r="M259" s="79">
        <v>74.971293940057706</v>
      </c>
      <c r="N259" s="79">
        <v>93.319676830769893</v>
      </c>
      <c r="O259" s="79">
        <v>74.552875322206503</v>
      </c>
      <c r="P259" s="79">
        <v>372.96041345134603</v>
      </c>
      <c r="Q259" s="79" t="s">
        <v>237</v>
      </c>
      <c r="R259" s="79">
        <v>61.448475593797298</v>
      </c>
      <c r="S259" s="79">
        <v>138.042821013755</v>
      </c>
      <c r="T259" s="79">
        <v>15.054683782924601</v>
      </c>
      <c r="U259" s="79">
        <v>54.058659593375801</v>
      </c>
      <c r="V259" s="79">
        <v>10.864008168605601</v>
      </c>
      <c r="W259" s="79">
        <v>1.9344545930425201</v>
      </c>
      <c r="X259" s="79">
        <v>8.3480927819984707</v>
      </c>
      <c r="Y259" s="79">
        <v>1.0728960536724499</v>
      </c>
      <c r="Z259" s="79">
        <v>6.2972677018404104</v>
      </c>
      <c r="AA259" s="79">
        <v>27.9743759496256</v>
      </c>
      <c r="AB259" s="79">
        <v>1.2053011866271901</v>
      </c>
      <c r="AC259" s="79">
        <v>3.4772455997396201</v>
      </c>
      <c r="AD259" s="79">
        <v>3.4479274161479401</v>
      </c>
      <c r="AE259" s="79">
        <v>0.53714030263072599</v>
      </c>
    </row>
    <row r="260" spans="1:31" x14ac:dyDescent="0.35">
      <c r="A260" t="s">
        <v>195</v>
      </c>
      <c r="B260" s="79">
        <v>5055.5615553580401</v>
      </c>
      <c r="C260" s="79">
        <v>11046.7561157936</v>
      </c>
      <c r="D260" s="79">
        <v>120000</v>
      </c>
      <c r="E260" s="79">
        <v>307681.83287318598</v>
      </c>
      <c r="F260" s="79">
        <v>213.47551262676399</v>
      </c>
      <c r="G260" s="79">
        <v>45010.276378587601</v>
      </c>
      <c r="H260" s="79">
        <v>4495.33064831915</v>
      </c>
      <c r="I260" s="79">
        <v>91.528938933302399</v>
      </c>
      <c r="J260" s="79">
        <v>281.89974126110701</v>
      </c>
      <c r="K260" s="79">
        <v>75870.283529694498</v>
      </c>
      <c r="L260" s="79">
        <v>265.49986362459703</v>
      </c>
      <c r="M260" s="79">
        <v>70.620736932817394</v>
      </c>
      <c r="N260" s="79">
        <v>88.098055785137404</v>
      </c>
      <c r="O260" s="79">
        <v>69.138655750884794</v>
      </c>
      <c r="P260" s="79">
        <v>144.931272637668</v>
      </c>
      <c r="Q260" s="79" t="s">
        <v>236</v>
      </c>
      <c r="R260" s="79">
        <v>45.706011810782201</v>
      </c>
      <c r="S260" s="79">
        <v>108.78352363821</v>
      </c>
      <c r="T260" s="79">
        <v>11.368079084579</v>
      </c>
      <c r="U260" s="79">
        <v>41.578642447255298</v>
      </c>
      <c r="V260" s="79">
        <v>8.2363771718903305</v>
      </c>
      <c r="W260" s="79">
        <v>1.4081369113458699</v>
      </c>
      <c r="X260" s="79">
        <v>5.0732255646231597</v>
      </c>
      <c r="Y260" s="79">
        <v>0.70171375610167896</v>
      </c>
      <c r="Z260" s="79">
        <v>4.0148773983186601</v>
      </c>
      <c r="AA260" s="79">
        <v>18.9361750985085</v>
      </c>
      <c r="AB260" s="79">
        <v>0.78707619195780598</v>
      </c>
      <c r="AC260" s="79">
        <v>2.3672772989686601</v>
      </c>
      <c r="AD260" s="79">
        <v>2.2917518128854302</v>
      </c>
      <c r="AE260" s="79">
        <v>0.34687473301103799</v>
      </c>
    </row>
    <row r="261" spans="1:31" x14ac:dyDescent="0.35">
      <c r="A261" t="s">
        <v>195</v>
      </c>
      <c r="B261" s="79">
        <v>3177.1213425012302</v>
      </c>
      <c r="C261" s="79">
        <v>12248.8338623782</v>
      </c>
      <c r="D261" s="79">
        <v>120000</v>
      </c>
      <c r="E261" s="79">
        <v>309105.33672207902</v>
      </c>
      <c r="F261" s="79">
        <v>290.58025145496498</v>
      </c>
      <c r="G261" s="79">
        <v>43868.525297548098</v>
      </c>
      <c r="H261" s="79">
        <v>3012.52441772674</v>
      </c>
      <c r="I261" s="79">
        <v>88.769991420162995</v>
      </c>
      <c r="J261" s="79">
        <v>306.81651496237498</v>
      </c>
      <c r="K261" s="79">
        <v>81622.111408505196</v>
      </c>
      <c r="L261" s="79">
        <v>266.72270053638698</v>
      </c>
      <c r="M261" s="79">
        <v>80.146789068787001</v>
      </c>
      <c r="N261" s="79">
        <v>97.841677825959195</v>
      </c>
      <c r="O261" s="79">
        <v>79.159453713603895</v>
      </c>
      <c r="P261" s="79">
        <v>167.699679202006</v>
      </c>
      <c r="Q261" s="79">
        <v>0.38803991725875497</v>
      </c>
      <c r="R261" s="79">
        <v>79.883350325636897</v>
      </c>
      <c r="S261" s="79">
        <v>160.912473324617</v>
      </c>
      <c r="T261" s="79">
        <v>17.7904210089191</v>
      </c>
      <c r="U261" s="79">
        <v>64.771239720423495</v>
      </c>
      <c r="V261" s="79">
        <v>11.9757016248952</v>
      </c>
      <c r="W261" s="79">
        <v>1.9797441152062201</v>
      </c>
      <c r="X261" s="79">
        <v>7.9809803291443604</v>
      </c>
      <c r="Y261" s="79">
        <v>0.96235907814275401</v>
      </c>
      <c r="Z261" s="79">
        <v>5.4609996463117296</v>
      </c>
      <c r="AA261" s="79">
        <v>24.258257202758799</v>
      </c>
      <c r="AB261" s="79">
        <v>0.99769771105638305</v>
      </c>
      <c r="AC261" s="79">
        <v>2.8430488271526801</v>
      </c>
      <c r="AD261" s="79">
        <v>2.8849802043802799</v>
      </c>
      <c r="AE261" s="79">
        <v>0.454603502400522</v>
      </c>
    </row>
    <row r="262" spans="1:31" x14ac:dyDescent="0.35">
      <c r="A262" t="s">
        <v>195</v>
      </c>
      <c r="B262" s="79">
        <v>4210.4400664087098</v>
      </c>
      <c r="C262" s="79">
        <v>12027.404800181501</v>
      </c>
      <c r="D262" s="79">
        <v>120000</v>
      </c>
      <c r="E262" s="79">
        <v>347415.34481761197</v>
      </c>
      <c r="F262" s="79">
        <v>161.85324196012701</v>
      </c>
      <c r="G262" s="79">
        <v>43498.005194823301</v>
      </c>
      <c r="H262" s="79">
        <v>3281.29740640204</v>
      </c>
      <c r="I262" s="79">
        <v>88.223015598412303</v>
      </c>
      <c r="J262" s="79">
        <v>322.15042706898299</v>
      </c>
      <c r="K262" s="79">
        <v>85020.152095574405</v>
      </c>
      <c r="L262" s="79">
        <v>269.80763915104097</v>
      </c>
      <c r="M262" s="79">
        <v>54.782545359044597</v>
      </c>
      <c r="N262" s="79">
        <v>72.967057491175694</v>
      </c>
      <c r="O262" s="79">
        <v>54.6871137139997</v>
      </c>
      <c r="P262" s="79">
        <v>144.58945871433701</v>
      </c>
      <c r="Q262" s="79">
        <v>0.274686799369669</v>
      </c>
      <c r="R262" s="79">
        <v>41.5447363580736</v>
      </c>
      <c r="S262" s="79">
        <v>87.272566906262597</v>
      </c>
      <c r="T262" s="79">
        <v>9.8414760379517308</v>
      </c>
      <c r="U262" s="79">
        <v>33.1885296243262</v>
      </c>
      <c r="V262" s="79">
        <v>6.0648160171891004</v>
      </c>
      <c r="W262" s="79">
        <v>1.1329187496583499</v>
      </c>
      <c r="X262" s="79">
        <v>5.0926781553917202</v>
      </c>
      <c r="Y262" s="79">
        <v>0.80972355649584304</v>
      </c>
      <c r="Z262" s="79">
        <v>5.4082721817594104</v>
      </c>
      <c r="AA262" s="79">
        <v>27.243636595205999</v>
      </c>
      <c r="AB262" s="79">
        <v>1.1142407555329601</v>
      </c>
      <c r="AC262" s="79">
        <v>3.05093832663764</v>
      </c>
      <c r="AD262" s="79">
        <v>3.0006024012451</v>
      </c>
      <c r="AE262" s="79">
        <v>0.46312979684914302</v>
      </c>
    </row>
    <row r="263" spans="1:31" x14ac:dyDescent="0.35">
      <c r="A263" t="s">
        <v>195</v>
      </c>
      <c r="B263" s="79">
        <v>4649.8114873358199</v>
      </c>
      <c r="C263" s="79">
        <v>12548.0349361523</v>
      </c>
      <c r="D263" s="79">
        <v>120000</v>
      </c>
      <c r="E263" s="79">
        <v>339544.11615815799</v>
      </c>
      <c r="F263" s="79">
        <v>197.79483099493501</v>
      </c>
      <c r="G263" s="79">
        <v>45783.757566961896</v>
      </c>
      <c r="H263" s="79">
        <v>3372.3580082306298</v>
      </c>
      <c r="I263" s="79">
        <v>92.396733796369702</v>
      </c>
      <c r="J263" s="79">
        <v>296.04867517971797</v>
      </c>
      <c r="K263" s="79">
        <v>78030.423564785902</v>
      </c>
      <c r="L263" s="79">
        <v>279.58062666317801</v>
      </c>
      <c r="M263" s="79">
        <v>66.029314483372104</v>
      </c>
      <c r="N263" s="79">
        <v>84.340155799908203</v>
      </c>
      <c r="O263" s="79">
        <v>65.654168272692203</v>
      </c>
      <c r="P263" s="79">
        <v>138.73709323667899</v>
      </c>
      <c r="Q263" s="79">
        <v>0.12846886875986499</v>
      </c>
      <c r="R263" s="79">
        <v>49.691877466837497</v>
      </c>
      <c r="S263" s="79">
        <v>105.954456082843</v>
      </c>
      <c r="T263" s="79">
        <v>11.651461673865001</v>
      </c>
      <c r="U263" s="79">
        <v>41.371442884645298</v>
      </c>
      <c r="V263" s="79">
        <v>8.0172485386052603</v>
      </c>
      <c r="W263" s="79">
        <v>1.31235004828156</v>
      </c>
      <c r="X263" s="79">
        <v>6.0051597639296501</v>
      </c>
      <c r="Y263" s="79">
        <v>0.82870623013285605</v>
      </c>
      <c r="Z263" s="79">
        <v>5.1516418441273704</v>
      </c>
      <c r="AA263" s="79">
        <v>24.174525431467099</v>
      </c>
      <c r="AB263" s="79">
        <v>0.94810346582627603</v>
      </c>
      <c r="AC263" s="79">
        <v>2.68853930225124</v>
      </c>
      <c r="AD263" s="79">
        <v>2.60645302595643</v>
      </c>
      <c r="AE263" s="79">
        <v>0.399811649863546</v>
      </c>
    </row>
    <row r="264" spans="1:31" x14ac:dyDescent="0.35">
      <c r="A264" t="s">
        <v>195</v>
      </c>
      <c r="B264" s="79">
        <v>3520.01627067954</v>
      </c>
      <c r="C264" s="79">
        <v>11912.743906859299</v>
      </c>
      <c r="D264" s="79">
        <v>120000</v>
      </c>
      <c r="E264" s="79">
        <v>324451.43307814101</v>
      </c>
      <c r="F264" s="79">
        <v>192.35889787457401</v>
      </c>
      <c r="G264" s="79">
        <v>44622.459096971201</v>
      </c>
      <c r="H264" s="79">
        <v>3676.3565457169998</v>
      </c>
      <c r="I264" s="79">
        <v>92.138393968522806</v>
      </c>
      <c r="J264" s="79">
        <v>318.98251540560699</v>
      </c>
      <c r="K264" s="79">
        <v>86347.389924686999</v>
      </c>
      <c r="L264" s="79">
        <v>267.42540042480903</v>
      </c>
      <c r="M264" s="79">
        <v>61.505624161031399</v>
      </c>
      <c r="N264" s="79">
        <v>78.891559490215798</v>
      </c>
      <c r="O264" s="79">
        <v>61.037250301670198</v>
      </c>
      <c r="P264" s="79">
        <v>116.11533734755901</v>
      </c>
      <c r="Q264" s="79">
        <v>0.26680622607044002</v>
      </c>
      <c r="R264" s="79">
        <v>46.0541164293222</v>
      </c>
      <c r="S264" s="79">
        <v>102.47105772870199</v>
      </c>
      <c r="T264" s="79">
        <v>11.326912274697801</v>
      </c>
      <c r="U264" s="79">
        <v>39.697651367452799</v>
      </c>
      <c r="V264" s="79">
        <v>7.9990103349536303</v>
      </c>
      <c r="W264" s="79">
        <v>1.32559744428758</v>
      </c>
      <c r="X264" s="79">
        <v>5.9813731018577201</v>
      </c>
      <c r="Y264" s="79">
        <v>0.75640093313592305</v>
      </c>
      <c r="Z264" s="79">
        <v>4.6246604029217</v>
      </c>
      <c r="AA264" s="79">
        <v>21.3685167238344</v>
      </c>
      <c r="AB264" s="79">
        <v>0.84444696842190603</v>
      </c>
      <c r="AC264" s="79">
        <v>2.4892622148199601</v>
      </c>
      <c r="AD264" s="79">
        <v>2.3481385359150999</v>
      </c>
      <c r="AE264" s="79">
        <v>0.33360485283931002</v>
      </c>
    </row>
    <row r="265" spans="1:31" x14ac:dyDescent="0.35">
      <c r="A265" t="s">
        <v>195</v>
      </c>
      <c r="B265" s="79">
        <v>3742.2644822801199</v>
      </c>
      <c r="C265" s="79">
        <v>12148.0186602956</v>
      </c>
      <c r="D265" s="79">
        <v>120000</v>
      </c>
      <c r="E265" s="79">
        <v>325862.90287120402</v>
      </c>
      <c r="F265" s="79">
        <v>288.803435757317</v>
      </c>
      <c r="G265" s="79">
        <v>43985.732634844899</v>
      </c>
      <c r="H265" s="79">
        <v>7113.2917363035804</v>
      </c>
      <c r="I265" s="79">
        <v>93.414034388434203</v>
      </c>
      <c r="J265" s="79">
        <v>533.41791376906394</v>
      </c>
      <c r="K265" s="79">
        <v>105797.544114772</v>
      </c>
      <c r="L265" s="79">
        <v>275.786695183902</v>
      </c>
      <c r="M265" s="79">
        <v>94.8141748842108</v>
      </c>
      <c r="N265" s="79">
        <v>112.757112725214</v>
      </c>
      <c r="O265" s="79">
        <v>94.008446746473993</v>
      </c>
      <c r="P265" s="79">
        <v>145.800928852607</v>
      </c>
      <c r="Q265" s="79">
        <v>2.0259041737494199</v>
      </c>
      <c r="R265" s="79">
        <v>80.431168588370497</v>
      </c>
      <c r="S265" s="79">
        <v>170.077563830206</v>
      </c>
      <c r="T265" s="79">
        <v>18.584101775387001</v>
      </c>
      <c r="U265" s="79">
        <v>68.1603987634482</v>
      </c>
      <c r="V265" s="79">
        <v>13.560199712163801</v>
      </c>
      <c r="W265" s="79">
        <v>1.9769281008780999</v>
      </c>
      <c r="X265" s="79">
        <v>8.0278423900336104</v>
      </c>
      <c r="Y265" s="79">
        <v>0.97918334533641804</v>
      </c>
      <c r="Z265" s="79">
        <v>5.7393257815486001</v>
      </c>
      <c r="AA265" s="79">
        <v>27.644612263230801</v>
      </c>
      <c r="AB265" s="79">
        <v>1.1495249349674499</v>
      </c>
      <c r="AC265" s="79">
        <v>3.2000177702151902</v>
      </c>
      <c r="AD265" s="79">
        <v>3.0151449775975498</v>
      </c>
      <c r="AE265" s="79">
        <v>0.43718905465581298</v>
      </c>
    </row>
    <row r="266" spans="1:31" x14ac:dyDescent="0.35">
      <c r="A266" t="s">
        <v>195</v>
      </c>
      <c r="B266" s="79">
        <v>3451.94700927852</v>
      </c>
      <c r="C266" s="79">
        <v>12650.273446655499</v>
      </c>
      <c r="D266" s="79">
        <v>120000</v>
      </c>
      <c r="E266" s="79">
        <v>354703.05584006797</v>
      </c>
      <c r="F266" s="79">
        <v>291.62110460132999</v>
      </c>
      <c r="G266" s="79">
        <v>42501.759073101399</v>
      </c>
      <c r="H266" s="79">
        <v>3252.1323542955602</v>
      </c>
      <c r="I266" s="79">
        <v>90.1691968018783</v>
      </c>
      <c r="J266" s="79">
        <v>358.868111207276</v>
      </c>
      <c r="K266" s="79">
        <v>92758.461862999698</v>
      </c>
      <c r="L266" s="79">
        <v>258.131011365939</v>
      </c>
      <c r="M266" s="79">
        <v>84.130450393997904</v>
      </c>
      <c r="N266" s="79">
        <v>101.620640411748</v>
      </c>
      <c r="O266" s="79">
        <v>83.866914319123495</v>
      </c>
      <c r="P266" s="79">
        <v>114.144349944372</v>
      </c>
      <c r="Q266" s="79">
        <v>0.134793406505964</v>
      </c>
      <c r="R266" s="79">
        <v>68.287721454381099</v>
      </c>
      <c r="S266" s="79">
        <v>160.642627146032</v>
      </c>
      <c r="T266" s="79">
        <v>17.212685393448901</v>
      </c>
      <c r="U266" s="79">
        <v>62.762555303818097</v>
      </c>
      <c r="V266" s="79">
        <v>12.2219017610603</v>
      </c>
      <c r="W266" s="79">
        <v>1.79064809508631</v>
      </c>
      <c r="X266" s="79">
        <v>6.7064982996559896</v>
      </c>
      <c r="Y266" s="79">
        <v>0.76669129737522401</v>
      </c>
      <c r="Z266" s="79">
        <v>3.62464775187579</v>
      </c>
      <c r="AA266" s="79">
        <v>17.47432435472</v>
      </c>
      <c r="AB266" s="79">
        <v>0.758139509916119</v>
      </c>
      <c r="AC266" s="79">
        <v>2.04824357807659</v>
      </c>
      <c r="AD266" s="79">
        <v>2.2030568303409002</v>
      </c>
      <c r="AE266" s="79">
        <v>0.30734131251040198</v>
      </c>
    </row>
    <row r="267" spans="1:31" x14ac:dyDescent="0.35">
      <c r="A267" t="s">
        <v>195</v>
      </c>
      <c r="B267" s="79">
        <v>7097.9364411929701</v>
      </c>
      <c r="C267" s="79">
        <v>12385.5006275345</v>
      </c>
      <c r="D267" s="79">
        <v>120000</v>
      </c>
      <c r="E267" s="79">
        <v>419507.71729027602</v>
      </c>
      <c r="F267" s="79">
        <v>153.89264423376699</v>
      </c>
      <c r="G267" s="79">
        <v>36737.219767807197</v>
      </c>
      <c r="H267" s="79">
        <v>3640.4955098168698</v>
      </c>
      <c r="I267" s="79">
        <v>85.157452588376401</v>
      </c>
      <c r="J267" s="79">
        <v>374.20001830502798</v>
      </c>
      <c r="K267" s="79">
        <v>94969.785544067898</v>
      </c>
      <c r="L267" s="79">
        <v>222.17700933770999</v>
      </c>
      <c r="M267" s="79">
        <v>47.558329725879297</v>
      </c>
      <c r="N267" s="79">
        <v>62.260258502528799</v>
      </c>
      <c r="O267" s="79">
        <v>47.375312446115203</v>
      </c>
      <c r="P267" s="79">
        <v>228.66667070276199</v>
      </c>
      <c r="Q267" s="79">
        <v>0.136669777109654</v>
      </c>
      <c r="R267" s="79">
        <v>29.020110655255699</v>
      </c>
      <c r="S267" s="79">
        <v>66.307753565087296</v>
      </c>
      <c r="T267" s="79">
        <v>6.9700746828560103</v>
      </c>
      <c r="U267" s="79">
        <v>24.575089802415501</v>
      </c>
      <c r="V267" s="79">
        <v>4.8558350274580304</v>
      </c>
      <c r="W267" s="79">
        <v>0.87400985872155001</v>
      </c>
      <c r="X267" s="79">
        <v>3.6886871233992999</v>
      </c>
      <c r="Y267" s="79">
        <v>0.52180152030848004</v>
      </c>
      <c r="Z267" s="79">
        <v>3.1107161463058199</v>
      </c>
      <c r="AA267" s="79">
        <v>14.9539604282285</v>
      </c>
      <c r="AB267" s="79">
        <v>0.60725265405628104</v>
      </c>
      <c r="AC267" s="79">
        <v>1.7140879789171399</v>
      </c>
      <c r="AD267" s="79">
        <v>2.0460666921343602</v>
      </c>
      <c r="AE267" s="79">
        <v>0.317052831675879</v>
      </c>
    </row>
    <row r="268" spans="1:31" x14ac:dyDescent="0.35">
      <c r="A268" t="s">
        <v>195</v>
      </c>
      <c r="B268" s="79">
        <v>3663.9143307602299</v>
      </c>
      <c r="C268" s="79">
        <v>12358.6601566021</v>
      </c>
      <c r="D268" s="79">
        <v>120000</v>
      </c>
      <c r="E268" s="79">
        <v>316459.45051720802</v>
      </c>
      <c r="F268" s="79">
        <v>190.12637023883599</v>
      </c>
      <c r="G268" s="79">
        <v>43024.402112812197</v>
      </c>
      <c r="H268" s="79">
        <v>3467.48246934092</v>
      </c>
      <c r="I268" s="79">
        <v>90.595098042790596</v>
      </c>
      <c r="J268" s="79">
        <v>324.31233480089099</v>
      </c>
      <c r="K268" s="79">
        <v>89568.626719580803</v>
      </c>
      <c r="L268" s="79">
        <v>261.565810014291</v>
      </c>
      <c r="M268" s="79">
        <v>59.180327407907299</v>
      </c>
      <c r="N268" s="79">
        <v>76.086336650803503</v>
      </c>
      <c r="O268" s="79">
        <v>58.580525996969399</v>
      </c>
      <c r="P268" s="79">
        <v>129.64503346482601</v>
      </c>
      <c r="Q268" s="79">
        <v>0.398855386595318</v>
      </c>
      <c r="R268" s="79">
        <v>51.494461991381201</v>
      </c>
      <c r="S268" s="79">
        <v>102.71712843787201</v>
      </c>
      <c r="T268" s="79">
        <v>11.545006396382499</v>
      </c>
      <c r="U268" s="79">
        <v>41.539433460719103</v>
      </c>
      <c r="V268" s="79">
        <v>7.70979949270661</v>
      </c>
      <c r="W268" s="79">
        <v>1.3364795658472299</v>
      </c>
      <c r="X268" s="79">
        <v>5.0541263010682203</v>
      </c>
      <c r="Y268" s="79">
        <v>0.67069065167914499</v>
      </c>
      <c r="Z268" s="79">
        <v>3.9124674404137001</v>
      </c>
      <c r="AA268" s="79">
        <v>18.371542687294799</v>
      </c>
      <c r="AB268" s="79">
        <v>0.76781733452354906</v>
      </c>
      <c r="AC268" s="79">
        <v>2.3173667672128802</v>
      </c>
      <c r="AD268" s="79">
        <v>2.4316137106098901</v>
      </c>
      <c r="AE268" s="79">
        <v>0.378802281725653</v>
      </c>
    </row>
    <row r="269" spans="1:31" x14ac:dyDescent="0.35">
      <c r="A269" t="s">
        <v>195</v>
      </c>
      <c r="B269" s="79">
        <v>3334.4505447388301</v>
      </c>
      <c r="C269" s="79">
        <v>11595.673168286699</v>
      </c>
      <c r="D269" s="79">
        <v>120000</v>
      </c>
      <c r="E269" s="79">
        <v>299788.61216078902</v>
      </c>
      <c r="F269" s="79">
        <v>203.043296743806</v>
      </c>
      <c r="G269" s="79">
        <v>45510.522239599202</v>
      </c>
      <c r="H269" s="79">
        <v>3925.4542863178299</v>
      </c>
      <c r="I269" s="79">
        <v>85.570613176547397</v>
      </c>
      <c r="J269" s="79">
        <v>294.71336949082303</v>
      </c>
      <c r="K269" s="79">
        <v>78500.420544307301</v>
      </c>
      <c r="L269" s="79">
        <v>295.255371417503</v>
      </c>
      <c r="M269" s="79">
        <v>56.5684256838897</v>
      </c>
      <c r="N269" s="79">
        <v>76.789592631827006</v>
      </c>
      <c r="O269" s="79">
        <v>56.158330980064598</v>
      </c>
      <c r="P269" s="79">
        <v>274.03862574320101</v>
      </c>
      <c r="Q269" s="79">
        <v>0.52939897256051405</v>
      </c>
      <c r="R269" s="79">
        <v>43.8711802346048</v>
      </c>
      <c r="S269" s="79">
        <v>102.226991483102</v>
      </c>
      <c r="T269" s="79">
        <v>10.839894007034699</v>
      </c>
      <c r="U269" s="79">
        <v>39.343935057465401</v>
      </c>
      <c r="V269" s="79">
        <v>7.9157435735401904</v>
      </c>
      <c r="W269" s="79">
        <v>1.5520192049377699</v>
      </c>
      <c r="X269" s="79">
        <v>6.9587457985777599</v>
      </c>
      <c r="Y269" s="79">
        <v>1.2349770154717099</v>
      </c>
      <c r="Z269" s="79">
        <v>7.5962816932330997</v>
      </c>
      <c r="AA269" s="79">
        <v>39.411617506498501</v>
      </c>
      <c r="AB269" s="79">
        <v>1.5109777782713301</v>
      </c>
      <c r="AC269" s="79">
        <v>4.8254130728780398</v>
      </c>
      <c r="AD269" s="79">
        <v>5.1694775059287998</v>
      </c>
      <c r="AE269" s="79">
        <v>0.80698356212754496</v>
      </c>
    </row>
    <row r="270" spans="1:31" x14ac:dyDescent="0.35">
      <c r="A270" t="s">
        <v>195</v>
      </c>
      <c r="B270" s="79">
        <v>3844.6130556231501</v>
      </c>
      <c r="C270" s="79">
        <v>11577.590530387901</v>
      </c>
      <c r="D270" s="79">
        <v>120000</v>
      </c>
      <c r="E270" s="79">
        <v>338712.28736802901</v>
      </c>
      <c r="F270" s="79">
        <v>769.24808184384403</v>
      </c>
      <c r="G270" s="79">
        <v>43941.165522023199</v>
      </c>
      <c r="H270" s="79">
        <v>3505.7948461753299</v>
      </c>
      <c r="I270" s="79">
        <v>91.1281833568884</v>
      </c>
      <c r="J270" s="79">
        <v>297.69277834500201</v>
      </c>
      <c r="K270" s="79">
        <v>80265.161059796199</v>
      </c>
      <c r="L270" s="79">
        <v>269.86866470100301</v>
      </c>
      <c r="M270" s="79">
        <v>256.34817676956601</v>
      </c>
      <c r="N270" s="79">
        <v>272.17631899537599</v>
      </c>
      <c r="O270" s="79">
        <v>243.909664776488</v>
      </c>
      <c r="P270" s="79">
        <v>139.951799108909</v>
      </c>
      <c r="Q270" s="79" t="s">
        <v>237</v>
      </c>
      <c r="R270" s="79">
        <v>224.698364581108</v>
      </c>
      <c r="S270" s="79">
        <v>599.95218402114097</v>
      </c>
      <c r="T270" s="79">
        <v>57.689184469574599</v>
      </c>
      <c r="U270" s="79">
        <v>211.68690823367899</v>
      </c>
      <c r="V270" s="79">
        <v>35.882440420769299</v>
      </c>
      <c r="W270" s="79">
        <v>4.9013370947411898</v>
      </c>
      <c r="X270" s="79">
        <v>19.650677572330402</v>
      </c>
      <c r="Y270" s="79">
        <v>2.02357721174823</v>
      </c>
      <c r="Z270" s="79">
        <v>10.388880817279899</v>
      </c>
      <c r="AA270" s="79">
        <v>47.532026382099097</v>
      </c>
      <c r="AB270" s="79">
        <v>1.68812586840169</v>
      </c>
      <c r="AC270" s="79">
        <v>4.5649879233500004</v>
      </c>
      <c r="AD270" s="79">
        <v>3.5403889865098699</v>
      </c>
      <c r="AE270" s="79">
        <v>0.48753153235533597</v>
      </c>
    </row>
    <row r="271" spans="1:31" x14ac:dyDescent="0.35">
      <c r="A271" t="s">
        <v>195</v>
      </c>
      <c r="B271" s="79">
        <v>3466.0133900293099</v>
      </c>
      <c r="C271" s="79">
        <v>11999.0194494099</v>
      </c>
      <c r="D271" s="79">
        <v>120000</v>
      </c>
      <c r="E271" s="79">
        <v>321175.769271806</v>
      </c>
      <c r="F271" s="79">
        <v>245.30132100307301</v>
      </c>
      <c r="G271" s="79">
        <v>46669.304546420601</v>
      </c>
      <c r="H271" s="79">
        <v>3618.2374574693699</v>
      </c>
      <c r="I271" s="79">
        <v>90.984813367628007</v>
      </c>
      <c r="J271" s="79">
        <v>292.048058350958</v>
      </c>
      <c r="K271" s="79">
        <v>77879.736990435194</v>
      </c>
      <c r="L271" s="79">
        <v>278.50018709139101</v>
      </c>
      <c r="M271" s="79">
        <v>67.330862121641601</v>
      </c>
      <c r="N271" s="79">
        <v>86.227604037388801</v>
      </c>
      <c r="O271" s="79">
        <v>67.2602059413435</v>
      </c>
      <c r="P271" s="79">
        <v>146.36684296586799</v>
      </c>
      <c r="Q271" s="79" t="s">
        <v>236</v>
      </c>
      <c r="R271" s="79">
        <v>63.649489651219199</v>
      </c>
      <c r="S271" s="79">
        <v>143.06087245327399</v>
      </c>
      <c r="T271" s="79">
        <v>14.9813426501658</v>
      </c>
      <c r="U271" s="79">
        <v>54.376365001061899</v>
      </c>
      <c r="V271" s="79">
        <v>9.4871039268908994</v>
      </c>
      <c r="W271" s="79">
        <v>1.5356807142137101</v>
      </c>
      <c r="X271" s="79">
        <v>5.7362824822545102</v>
      </c>
      <c r="Y271" s="79">
        <v>0.816613068615344</v>
      </c>
      <c r="Z271" s="79">
        <v>4.6792664037215799</v>
      </c>
      <c r="AA271" s="79">
        <v>22.296089464432601</v>
      </c>
      <c r="AB271" s="79">
        <v>0.94797134670140404</v>
      </c>
      <c r="AC271" s="79">
        <v>2.7384344751776801</v>
      </c>
      <c r="AD271" s="79">
        <v>2.7844029205901202</v>
      </c>
      <c r="AE271" s="79">
        <v>0.401472324841189</v>
      </c>
    </row>
    <row r="272" spans="1:31" x14ac:dyDescent="0.35">
      <c r="A272" t="s">
        <v>195</v>
      </c>
      <c r="B272" s="79">
        <v>3349.5998276353598</v>
      </c>
      <c r="C272" s="79">
        <v>11544.9706517512</v>
      </c>
      <c r="D272" s="79">
        <v>120000</v>
      </c>
      <c r="E272" s="79">
        <v>352083.36525556201</v>
      </c>
      <c r="F272" s="79">
        <v>219.74090360142401</v>
      </c>
      <c r="G272" s="79">
        <v>45930.128846419502</v>
      </c>
      <c r="H272" s="79">
        <v>4393.9032377512804</v>
      </c>
      <c r="I272" s="79">
        <v>88.198197329828602</v>
      </c>
      <c r="J272" s="79">
        <v>296.609341158071</v>
      </c>
      <c r="K272" s="79">
        <v>79188.708177275505</v>
      </c>
      <c r="L272" s="79">
        <v>281.216446037509</v>
      </c>
      <c r="M272" s="79">
        <v>63.673093515546199</v>
      </c>
      <c r="N272" s="79">
        <v>83.082708477164303</v>
      </c>
      <c r="O272" s="79">
        <v>63.9166322848777</v>
      </c>
      <c r="P272" s="79">
        <v>598.26729162752997</v>
      </c>
      <c r="Q272" s="79">
        <v>0.43382990551492601</v>
      </c>
      <c r="R272" s="79">
        <v>47.713162514369003</v>
      </c>
      <c r="S272" s="79">
        <v>111.538496761891</v>
      </c>
      <c r="T272" s="79">
        <v>11.7652391132336</v>
      </c>
      <c r="U272" s="79">
        <v>43.432837940529502</v>
      </c>
      <c r="V272" s="79">
        <v>8.9256191974464301</v>
      </c>
      <c r="W272" s="79">
        <v>1.6685290691655199</v>
      </c>
      <c r="X272" s="79">
        <v>7.3148276530535599</v>
      </c>
      <c r="Y272" s="79">
        <v>1.1248117541500799</v>
      </c>
      <c r="Z272" s="79">
        <v>7.4517531573818303</v>
      </c>
      <c r="AA272" s="79">
        <v>34.508298340825696</v>
      </c>
      <c r="AB272" s="79">
        <v>1.36788660917802</v>
      </c>
      <c r="AC272" s="79">
        <v>4.20653757422334</v>
      </c>
      <c r="AD272" s="79">
        <v>4.0538317477883297</v>
      </c>
      <c r="AE272" s="79">
        <v>0.618335998981421</v>
      </c>
    </row>
    <row r="273" spans="1:31" x14ac:dyDescent="0.35">
      <c r="A273" t="s">
        <v>195</v>
      </c>
      <c r="B273" s="79">
        <v>3286.2979225660101</v>
      </c>
      <c r="C273" s="79">
        <v>11490.4173654571</v>
      </c>
      <c r="D273" s="79">
        <v>120000</v>
      </c>
      <c r="E273" s="79">
        <v>341146.06470264599</v>
      </c>
      <c r="F273" s="79">
        <v>230.36444577513601</v>
      </c>
      <c r="G273" s="79">
        <v>45672.813099810199</v>
      </c>
      <c r="H273" s="79">
        <v>3569.9777649614598</v>
      </c>
      <c r="I273" s="79">
        <v>94.953421255409495</v>
      </c>
      <c r="J273" s="79">
        <v>297.74205606349199</v>
      </c>
      <c r="K273" s="79">
        <v>78277.652534631794</v>
      </c>
      <c r="L273" s="79">
        <v>277.63539251531603</v>
      </c>
      <c r="M273" s="79">
        <v>71.302550381318596</v>
      </c>
      <c r="N273" s="79">
        <v>89.586752977624101</v>
      </c>
      <c r="O273" s="79">
        <v>71.438141254919501</v>
      </c>
      <c r="P273" s="79">
        <v>143.14918707560301</v>
      </c>
      <c r="Q273" s="79">
        <v>0.13595975467877999</v>
      </c>
      <c r="R273" s="79">
        <v>59.182860180024299</v>
      </c>
      <c r="S273" s="79">
        <v>139.98028523548001</v>
      </c>
      <c r="T273" s="79">
        <v>14.5203722279162</v>
      </c>
      <c r="U273" s="79">
        <v>54.421562313529698</v>
      </c>
      <c r="V273" s="79">
        <v>10.0874960805547</v>
      </c>
      <c r="W273" s="79">
        <v>1.5643535137643501</v>
      </c>
      <c r="X273" s="79">
        <v>5.9929905728537003</v>
      </c>
      <c r="Y273" s="79">
        <v>0.78289948164255796</v>
      </c>
      <c r="Z273" s="79">
        <v>4.3723751354045497</v>
      </c>
      <c r="AA273" s="79">
        <v>22.0384710415724</v>
      </c>
      <c r="AB273" s="79">
        <v>0.91584082246109</v>
      </c>
      <c r="AC273" s="79">
        <v>2.6397770366891198</v>
      </c>
      <c r="AD273" s="79">
        <v>2.7586284545805801</v>
      </c>
      <c r="AE273" s="79">
        <v>0.418947191338848</v>
      </c>
    </row>
    <row r="274" spans="1:31" x14ac:dyDescent="0.35">
      <c r="A274" t="s">
        <v>195</v>
      </c>
      <c r="B274" s="79">
        <v>3670.10150773752</v>
      </c>
      <c r="C274" s="79">
        <v>10845.079196810701</v>
      </c>
      <c r="D274" s="79">
        <v>120000</v>
      </c>
      <c r="E274" s="79">
        <v>331100.05752901698</v>
      </c>
      <c r="F274" s="79">
        <v>188.380389262139</v>
      </c>
      <c r="G274" s="79">
        <v>47009.3719199357</v>
      </c>
      <c r="H274" s="79">
        <v>3284.5660956853399</v>
      </c>
      <c r="I274" s="79">
        <v>88.465277892252402</v>
      </c>
      <c r="J274" s="79">
        <v>279.65285483382002</v>
      </c>
      <c r="K274" s="79">
        <v>75120.290015068298</v>
      </c>
      <c r="L274" s="79">
        <v>285.43180743591603</v>
      </c>
      <c r="M274" s="79">
        <v>60.967342614779199</v>
      </c>
      <c r="N274" s="79">
        <v>79.402037519389197</v>
      </c>
      <c r="O274" s="79">
        <v>59.688734813648701</v>
      </c>
      <c r="P274" s="79">
        <v>119.825448336588</v>
      </c>
      <c r="Q274" s="79" t="s">
        <v>237</v>
      </c>
      <c r="R274" s="79">
        <v>43.4978041584545</v>
      </c>
      <c r="S274" s="79">
        <v>99.985341202351506</v>
      </c>
      <c r="T274" s="79">
        <v>10.9391845236203</v>
      </c>
      <c r="U274" s="79">
        <v>36.4317318529868</v>
      </c>
      <c r="V274" s="79">
        <v>6.7788655085176597</v>
      </c>
      <c r="W274" s="79">
        <v>1.12138462052835</v>
      </c>
      <c r="X274" s="79">
        <v>5.1309395267592501</v>
      </c>
      <c r="Y274" s="79">
        <v>0.82606956738085102</v>
      </c>
      <c r="Z274" s="79">
        <v>4.90547041845943</v>
      </c>
      <c r="AA274" s="79">
        <v>23.951340162216599</v>
      </c>
      <c r="AB274" s="79">
        <v>0.95346068836554398</v>
      </c>
      <c r="AC274" s="79">
        <v>2.8139485800950399</v>
      </c>
      <c r="AD274" s="79">
        <v>2.8896452393727601</v>
      </c>
      <c r="AE274" s="79">
        <v>0.40314436087639999</v>
      </c>
    </row>
    <row r="275" spans="1:31" x14ac:dyDescent="0.35">
      <c r="A275" t="s">
        <v>195</v>
      </c>
      <c r="B275" s="79">
        <v>4203.7435248588699</v>
      </c>
      <c r="C275" s="79">
        <v>11620.788150291401</v>
      </c>
      <c r="D275" s="79">
        <v>120000</v>
      </c>
      <c r="E275" s="79">
        <v>345839.05401838699</v>
      </c>
      <c r="F275" s="79">
        <v>419.43093321461402</v>
      </c>
      <c r="G275" s="79">
        <v>43883.854032254603</v>
      </c>
      <c r="H275" s="79">
        <v>3646.6632978940002</v>
      </c>
      <c r="I275" s="79">
        <v>88.811803047218802</v>
      </c>
      <c r="J275" s="79">
        <v>310.51126179994202</v>
      </c>
      <c r="K275" s="79">
        <v>82733.611710646801</v>
      </c>
      <c r="L275" s="79">
        <v>264.60923312652</v>
      </c>
      <c r="M275" s="79">
        <v>131.49157220263999</v>
      </c>
      <c r="N275" s="79">
        <v>149.93145778411201</v>
      </c>
      <c r="O275" s="79">
        <v>133.21043918504</v>
      </c>
      <c r="P275" s="79">
        <v>128.342588748151</v>
      </c>
      <c r="Q275" s="79">
        <v>0.13473988409493401</v>
      </c>
      <c r="R275" s="79">
        <v>104.49766138327</v>
      </c>
      <c r="S275" s="79">
        <v>258.66853272492898</v>
      </c>
      <c r="T275" s="79">
        <v>26.584304245472001</v>
      </c>
      <c r="U275" s="79">
        <v>93.574010905958801</v>
      </c>
      <c r="V275" s="79">
        <v>16.530431295375799</v>
      </c>
      <c r="W275" s="79">
        <v>2.3573993384911298</v>
      </c>
      <c r="X275" s="79">
        <v>8.0166772866667699</v>
      </c>
      <c r="Y275" s="79">
        <v>0.83594559026086901</v>
      </c>
      <c r="Z275" s="79">
        <v>4.1244888922851297</v>
      </c>
      <c r="AA275" s="79">
        <v>18.4049470231142</v>
      </c>
      <c r="AB275" s="79">
        <v>0.79725038390513403</v>
      </c>
      <c r="AC275" s="79">
        <v>2.26839691432167</v>
      </c>
      <c r="AD275" s="79">
        <v>2.36453055313702</v>
      </c>
      <c r="AE275" s="79">
        <v>0.328791426911544</v>
      </c>
    </row>
    <row r="276" spans="1:31" x14ac:dyDescent="0.35">
      <c r="A276" t="s">
        <v>195</v>
      </c>
      <c r="B276" s="79">
        <v>3482.0137521003699</v>
      </c>
      <c r="C276" s="79">
        <v>10907.8766747349</v>
      </c>
      <c r="D276" s="79">
        <v>120000</v>
      </c>
      <c r="E276" s="79">
        <v>315701.94012584898</v>
      </c>
      <c r="F276" s="79">
        <v>219.858069514238</v>
      </c>
      <c r="G276" s="79">
        <v>45450.598588379202</v>
      </c>
      <c r="H276" s="79">
        <v>3028.7331823153299</v>
      </c>
      <c r="I276" s="79">
        <v>91.6552850153831</v>
      </c>
      <c r="J276" s="79">
        <v>288.91195120479199</v>
      </c>
      <c r="K276" s="79">
        <v>76272.439521992303</v>
      </c>
      <c r="L276" s="79">
        <v>259.70447900237298</v>
      </c>
      <c r="M276" s="79">
        <v>74.222337102338201</v>
      </c>
      <c r="N276" s="79">
        <v>91.712112248782304</v>
      </c>
      <c r="O276" s="79">
        <v>74.145707816282297</v>
      </c>
      <c r="P276" s="79">
        <v>102.516147053975</v>
      </c>
      <c r="Q276" s="79" t="s">
        <v>236</v>
      </c>
      <c r="R276" s="79">
        <v>50.045302220537799</v>
      </c>
      <c r="S276" s="79">
        <v>117.630271734178</v>
      </c>
      <c r="T276" s="79">
        <v>12.450678825410501</v>
      </c>
      <c r="U276" s="79">
        <v>44.583154616012102</v>
      </c>
      <c r="V276" s="79">
        <v>8.1967793190508207</v>
      </c>
      <c r="W276" s="79">
        <v>1.3872162647123401</v>
      </c>
      <c r="X276" s="79">
        <v>4.8783070848624304</v>
      </c>
      <c r="Y276" s="79">
        <v>0.62056454576020104</v>
      </c>
      <c r="Z276" s="79">
        <v>3.6860823724336198</v>
      </c>
      <c r="AA276" s="79">
        <v>16.530280815403099</v>
      </c>
      <c r="AB276" s="79">
        <v>0.68743781292957196</v>
      </c>
      <c r="AC276" s="79">
        <v>1.99663405175515</v>
      </c>
      <c r="AD276" s="79">
        <v>2.1236090178707898</v>
      </c>
      <c r="AE276" s="79">
        <v>0.326490043418592</v>
      </c>
    </row>
    <row r="277" spans="1:31" x14ac:dyDescent="0.35">
      <c r="A277" t="s">
        <v>195</v>
      </c>
      <c r="B277" s="79">
        <v>4446.89436672989</v>
      </c>
      <c r="C277" s="79">
        <v>12427.525694976501</v>
      </c>
      <c r="D277" s="79">
        <v>120000</v>
      </c>
      <c r="E277" s="79">
        <v>335059.54304380098</v>
      </c>
      <c r="F277" s="79">
        <v>321.11848030519002</v>
      </c>
      <c r="G277" s="79">
        <v>46385.288843997601</v>
      </c>
      <c r="H277" s="79">
        <v>6578.9467149134198</v>
      </c>
      <c r="I277" s="79">
        <v>95.778275885716894</v>
      </c>
      <c r="J277" s="79">
        <v>302.63217775149701</v>
      </c>
      <c r="K277" s="79">
        <v>79722.363176622894</v>
      </c>
      <c r="L277" s="79">
        <v>288.86193774000299</v>
      </c>
      <c r="M277" s="79">
        <v>62.544841980951603</v>
      </c>
      <c r="N277" s="79">
        <v>81.683572642811896</v>
      </c>
      <c r="O277" s="79">
        <v>62.529069540837902</v>
      </c>
      <c r="P277" s="79">
        <v>823.55978471262404</v>
      </c>
      <c r="Q277" s="79">
        <v>0.74869538926306101</v>
      </c>
      <c r="R277" s="79">
        <v>48.958754679881203</v>
      </c>
      <c r="S277" s="79">
        <v>114.939048217166</v>
      </c>
      <c r="T277" s="79">
        <v>11.761680720117701</v>
      </c>
      <c r="U277" s="79">
        <v>43.946709577631999</v>
      </c>
      <c r="V277" s="79">
        <v>8.8684067896562606</v>
      </c>
      <c r="W277" s="79">
        <v>1.79682679577771</v>
      </c>
      <c r="X277" s="79">
        <v>8.0500462071459093</v>
      </c>
      <c r="Y277" s="79">
        <v>1.27089178670865</v>
      </c>
      <c r="Z277" s="79">
        <v>7.5278470909277004</v>
      </c>
      <c r="AA277" s="79">
        <v>34.5740129864244</v>
      </c>
      <c r="AB277" s="79">
        <v>1.40978798967754</v>
      </c>
      <c r="AC277" s="79">
        <v>4.2430106757284003</v>
      </c>
      <c r="AD277" s="79">
        <v>4.43457993345229</v>
      </c>
      <c r="AE277" s="79">
        <v>0.66250108904109895</v>
      </c>
    </row>
    <row r="278" spans="1:31" x14ac:dyDescent="0.35">
      <c r="A278" t="s">
        <v>195</v>
      </c>
      <c r="B278" s="79">
        <v>3396.86116226169</v>
      </c>
      <c r="C278" s="79">
        <v>12537.267510149501</v>
      </c>
      <c r="D278" s="79">
        <v>120000</v>
      </c>
      <c r="E278" s="79">
        <v>326588.79036829498</v>
      </c>
      <c r="F278" s="79">
        <v>237.54990598890501</v>
      </c>
      <c r="G278" s="79">
        <v>43608.006808284801</v>
      </c>
      <c r="H278" s="79">
        <v>3674.3282825584301</v>
      </c>
      <c r="I278" s="79">
        <v>91.852906619605506</v>
      </c>
      <c r="J278" s="79">
        <v>336.32863857288697</v>
      </c>
      <c r="K278" s="79">
        <v>89693.503506558103</v>
      </c>
      <c r="L278" s="79">
        <v>260.19418001561098</v>
      </c>
      <c r="M278" s="79">
        <v>66.653742562076701</v>
      </c>
      <c r="N278" s="79">
        <v>82.817823423808406</v>
      </c>
      <c r="O278" s="79">
        <v>65.459829062558299</v>
      </c>
      <c r="P278" s="79">
        <v>146.90951558245399</v>
      </c>
      <c r="Q278" s="79" t="s">
        <v>237</v>
      </c>
      <c r="R278" s="79">
        <v>50.747092158451402</v>
      </c>
      <c r="S278" s="79">
        <v>117.101310153379</v>
      </c>
      <c r="T278" s="79">
        <v>12.4079245093802</v>
      </c>
      <c r="U278" s="79">
        <v>44.798245448437299</v>
      </c>
      <c r="V278" s="79">
        <v>8.3283584291528001</v>
      </c>
      <c r="W278" s="79">
        <v>1.3594956795631501</v>
      </c>
      <c r="X278" s="79">
        <v>5.7554131196754801</v>
      </c>
      <c r="Y278" s="79">
        <v>0.80730776635374801</v>
      </c>
      <c r="Z278" s="79">
        <v>4.7330593439253796</v>
      </c>
      <c r="AA278" s="79">
        <v>22.701661093358702</v>
      </c>
      <c r="AB278" s="79">
        <v>0.914614269172076</v>
      </c>
      <c r="AC278" s="79">
        <v>2.7317019223533801</v>
      </c>
      <c r="AD278" s="79">
        <v>2.8030718949302198</v>
      </c>
      <c r="AE278" s="79">
        <v>0.40551321425475301</v>
      </c>
    </row>
    <row r="279" spans="1:31" x14ac:dyDescent="0.35">
      <c r="A279" t="s">
        <v>195</v>
      </c>
      <c r="B279" s="79">
        <v>3994.6537414467298</v>
      </c>
      <c r="C279" s="79">
        <v>12876.7793800993</v>
      </c>
      <c r="D279" s="79">
        <v>120000</v>
      </c>
      <c r="E279" s="79">
        <v>316716.11283102602</v>
      </c>
      <c r="F279" s="79">
        <v>265.11596843722998</v>
      </c>
      <c r="G279" s="79">
        <v>44578.474344221999</v>
      </c>
      <c r="H279" s="79">
        <v>8009.4364544473201</v>
      </c>
      <c r="I279" s="79">
        <v>96.879760060379994</v>
      </c>
      <c r="J279" s="79">
        <v>317.34678723881899</v>
      </c>
      <c r="K279" s="79">
        <v>83949.554372156897</v>
      </c>
      <c r="L279" s="79">
        <v>277.35283351497498</v>
      </c>
      <c r="M279" s="79">
        <v>87.298276287121695</v>
      </c>
      <c r="N279" s="79">
        <v>105.457128324858</v>
      </c>
      <c r="O279" s="79">
        <v>87.287786616145198</v>
      </c>
      <c r="P279" s="79">
        <v>142.78535542844</v>
      </c>
      <c r="Q279" s="79">
        <v>0.25561849748597898</v>
      </c>
      <c r="R279" s="79">
        <v>65.041097104692895</v>
      </c>
      <c r="S279" s="79">
        <v>150.60972090851499</v>
      </c>
      <c r="T279" s="79">
        <v>15.2532690812239</v>
      </c>
      <c r="U279" s="79">
        <v>54.366677143621303</v>
      </c>
      <c r="V279" s="79">
        <v>9.6542074403383005</v>
      </c>
      <c r="W279" s="79">
        <v>1.59031623334234</v>
      </c>
      <c r="X279" s="79">
        <v>6.3799416377146896</v>
      </c>
      <c r="Y279" s="79">
        <v>0.85454666701181703</v>
      </c>
      <c r="Z279" s="79">
        <v>4.9916382968094499</v>
      </c>
      <c r="AA279" s="79">
        <v>22.338025612029998</v>
      </c>
      <c r="AB279" s="79">
        <v>0.88117787160082806</v>
      </c>
      <c r="AC279" s="79">
        <v>2.87448432169885</v>
      </c>
      <c r="AD279" s="79">
        <v>2.6439125329839901</v>
      </c>
      <c r="AE279" s="79">
        <v>0.382159461553984</v>
      </c>
    </row>
    <row r="280" spans="1:31" x14ac:dyDescent="0.35">
      <c r="A280" t="s">
        <v>195</v>
      </c>
      <c r="B280" s="79">
        <v>7622.9944208388197</v>
      </c>
      <c r="C280" s="79">
        <v>11119.228803813799</v>
      </c>
      <c r="D280" s="79">
        <v>120000</v>
      </c>
      <c r="E280" s="79">
        <v>331601.39778316702</v>
      </c>
      <c r="F280" s="79">
        <v>171.32880893671199</v>
      </c>
      <c r="G280" s="79">
        <v>39258.616508963001</v>
      </c>
      <c r="H280" s="79">
        <v>3398.1578456310799</v>
      </c>
      <c r="I280" s="79">
        <v>80.584479292535406</v>
      </c>
      <c r="J280" s="79">
        <v>297.52231134208699</v>
      </c>
      <c r="K280" s="79">
        <v>80166.138448177095</v>
      </c>
      <c r="L280" s="79">
        <v>242.93450412451901</v>
      </c>
      <c r="M280" s="79">
        <v>52.780513024720896</v>
      </c>
      <c r="N280" s="79">
        <v>68.279748221234399</v>
      </c>
      <c r="O280" s="79">
        <v>52.6441918149375</v>
      </c>
      <c r="P280" s="79">
        <v>107.680654737525</v>
      </c>
      <c r="Q280" s="79">
        <v>0.40899880772985198</v>
      </c>
      <c r="R280" s="79">
        <v>36.440386223757599</v>
      </c>
      <c r="S280" s="79">
        <v>87.510294235274202</v>
      </c>
      <c r="T280" s="79">
        <v>8.9676499179019</v>
      </c>
      <c r="U280" s="79">
        <v>32.394667935158701</v>
      </c>
      <c r="V280" s="79">
        <v>5.86032968255412</v>
      </c>
      <c r="W280" s="79">
        <v>1.01103121237782</v>
      </c>
      <c r="X280" s="79">
        <v>3.9629532606315498</v>
      </c>
      <c r="Y280" s="79">
        <v>0.59587768251130702</v>
      </c>
      <c r="Z280" s="79">
        <v>3.4476224087173799</v>
      </c>
      <c r="AA280" s="79">
        <v>15.802038213349199</v>
      </c>
      <c r="AB280" s="79">
        <v>0.65273227803475098</v>
      </c>
      <c r="AC280" s="79">
        <v>1.9535206506721201</v>
      </c>
      <c r="AD280" s="79">
        <v>2.0010184920998499</v>
      </c>
      <c r="AE280" s="79">
        <v>0.29375171434717101</v>
      </c>
    </row>
    <row r="281" spans="1:31" x14ac:dyDescent="0.35">
      <c r="A281" t="s">
        <v>195</v>
      </c>
      <c r="B281" s="79">
        <v>3620.6951548525799</v>
      </c>
      <c r="C281" s="79">
        <v>12149.506374225601</v>
      </c>
      <c r="D281" s="79">
        <v>120000</v>
      </c>
      <c r="E281" s="79">
        <v>335690.24828758999</v>
      </c>
      <c r="F281" s="79">
        <v>221.96290939465999</v>
      </c>
      <c r="G281" s="79">
        <v>45112.791357494301</v>
      </c>
      <c r="H281" s="79">
        <v>3518.2761366560098</v>
      </c>
      <c r="I281" s="79">
        <v>90.222228681783506</v>
      </c>
      <c r="J281" s="79">
        <v>307.18366439549601</v>
      </c>
      <c r="K281" s="79">
        <v>84567.153387757295</v>
      </c>
      <c r="L281" s="79">
        <v>281.782624149029</v>
      </c>
      <c r="M281" s="79">
        <v>71.230195683161497</v>
      </c>
      <c r="N281" s="79">
        <v>88.069206498210903</v>
      </c>
      <c r="O281" s="79">
        <v>69.718673254590101</v>
      </c>
      <c r="P281" s="79">
        <v>131.602971443402</v>
      </c>
      <c r="Q281" s="79" t="s">
        <v>237</v>
      </c>
      <c r="R281" s="79">
        <v>55.312837690234197</v>
      </c>
      <c r="S281" s="79">
        <v>129.24115388952299</v>
      </c>
      <c r="T281" s="79">
        <v>13.1698247203599</v>
      </c>
      <c r="U281" s="79">
        <v>49.557454672239899</v>
      </c>
      <c r="V281" s="79">
        <v>8.8997334014259497</v>
      </c>
      <c r="W281" s="79">
        <v>1.39008070761737</v>
      </c>
      <c r="X281" s="79">
        <v>5.80728721322187</v>
      </c>
      <c r="Y281" s="79">
        <v>0.81843935617153196</v>
      </c>
      <c r="Z281" s="79">
        <v>4.5342260087520296</v>
      </c>
      <c r="AA281" s="79">
        <v>21.0317007385724</v>
      </c>
      <c r="AB281" s="79">
        <v>0.92471510113908895</v>
      </c>
      <c r="AC281" s="79">
        <v>2.5345776369650999</v>
      </c>
      <c r="AD281" s="79">
        <v>2.70736299922876</v>
      </c>
      <c r="AE281" s="79">
        <v>0.38776603660728998</v>
      </c>
    </row>
    <row r="282" spans="1:31" x14ac:dyDescent="0.35">
      <c r="A282" t="s">
        <v>195</v>
      </c>
      <c r="B282" s="79">
        <v>3972.6565495814598</v>
      </c>
      <c r="C282" s="79">
        <v>11444.473139072499</v>
      </c>
      <c r="D282" s="79">
        <v>120000</v>
      </c>
      <c r="E282" s="79">
        <v>320956.492125194</v>
      </c>
      <c r="F282" s="79">
        <v>282.00514581924898</v>
      </c>
      <c r="G282" s="79">
        <v>42488.035001223398</v>
      </c>
      <c r="H282" s="79">
        <v>3441.26912163426</v>
      </c>
      <c r="I282" s="79">
        <v>84.193985941447195</v>
      </c>
      <c r="J282" s="79">
        <v>296.49669756845299</v>
      </c>
      <c r="K282" s="79">
        <v>81682.966224091098</v>
      </c>
      <c r="L282" s="79">
        <v>264.64545222409703</v>
      </c>
      <c r="M282" s="79">
        <v>83.855366068738107</v>
      </c>
      <c r="N282" s="79">
        <v>101.094429731437</v>
      </c>
      <c r="O282" s="79">
        <v>83.985078358339706</v>
      </c>
      <c r="P282" s="79">
        <v>151.13271650512399</v>
      </c>
      <c r="Q282" s="79">
        <v>0.41092585712717</v>
      </c>
      <c r="R282" s="79">
        <v>59.232580871517698</v>
      </c>
      <c r="S282" s="79">
        <v>148.12212565559099</v>
      </c>
      <c r="T282" s="79">
        <v>16.3875567881263</v>
      </c>
      <c r="U282" s="79">
        <v>60.082244993181398</v>
      </c>
      <c r="V282" s="79">
        <v>11.702341733394199</v>
      </c>
      <c r="W282" s="79">
        <v>1.90127672666072</v>
      </c>
      <c r="X282" s="79">
        <v>6.89668692451023</v>
      </c>
      <c r="Y282" s="79">
        <v>0.75705708050875398</v>
      </c>
      <c r="Z282" s="79">
        <v>3.6663696368053702</v>
      </c>
      <c r="AA282" s="79">
        <v>18.284470829276302</v>
      </c>
      <c r="AB282" s="79">
        <v>0.73756417576850797</v>
      </c>
      <c r="AC282" s="79">
        <v>2.2160340038352802</v>
      </c>
      <c r="AD282" s="79">
        <v>2.4069388321698799</v>
      </c>
      <c r="AE282" s="79">
        <v>0.354196816606621</v>
      </c>
    </row>
    <row r="283" spans="1:31" x14ac:dyDescent="0.35">
      <c r="A283" t="s">
        <v>195</v>
      </c>
      <c r="B283" s="79">
        <v>4862.0217791894702</v>
      </c>
      <c r="C283" s="79">
        <v>11622.4581211559</v>
      </c>
      <c r="D283" s="79">
        <v>120000</v>
      </c>
      <c r="E283" s="79">
        <v>354957.81390983902</v>
      </c>
      <c r="F283" s="79">
        <v>191.97805163938301</v>
      </c>
      <c r="G283" s="79">
        <v>41894.169064590496</v>
      </c>
      <c r="H283" s="79">
        <v>3189.92685671865</v>
      </c>
      <c r="I283" s="79">
        <v>89.050886970706202</v>
      </c>
      <c r="J283" s="79">
        <v>312.70128025572001</v>
      </c>
      <c r="K283" s="79">
        <v>85252.959633136503</v>
      </c>
      <c r="L283" s="79">
        <v>258.46884719518101</v>
      </c>
      <c r="M283" s="79">
        <v>65.501929131935896</v>
      </c>
      <c r="N283" s="79">
        <v>82.507199758390897</v>
      </c>
      <c r="O283" s="79">
        <v>65.232056761628797</v>
      </c>
      <c r="P283" s="79">
        <v>118.241024450764</v>
      </c>
      <c r="Q283" s="79" t="s">
        <v>237</v>
      </c>
      <c r="R283" s="79">
        <v>43.814594843348701</v>
      </c>
      <c r="S283" s="79">
        <v>100.378268544348</v>
      </c>
      <c r="T283" s="79">
        <v>11.1833257632757</v>
      </c>
      <c r="U283" s="79">
        <v>42.605044309047599</v>
      </c>
      <c r="V283" s="79">
        <v>8.5256313810425208</v>
      </c>
      <c r="W283" s="79">
        <v>1.42272285656122</v>
      </c>
      <c r="X283" s="79">
        <v>5.4035650297946702</v>
      </c>
      <c r="Y283" s="79">
        <v>0.67796139232006003</v>
      </c>
      <c r="Z283" s="79">
        <v>3.97867023643186</v>
      </c>
      <c r="AA283" s="79">
        <v>18.274038204270401</v>
      </c>
      <c r="AB283" s="79">
        <v>0.76071820825840997</v>
      </c>
      <c r="AC283" s="79">
        <v>2.2245699956178302</v>
      </c>
      <c r="AD283" s="79">
        <v>2.2038296653979601</v>
      </c>
      <c r="AE283" s="79">
        <v>0.34353800703505599</v>
      </c>
    </row>
    <row r="284" spans="1:31" x14ac:dyDescent="0.35">
      <c r="A284" t="s">
        <v>195</v>
      </c>
      <c r="B284" s="79">
        <v>3828.5142924796401</v>
      </c>
      <c r="C284" s="79">
        <v>12281.082896731101</v>
      </c>
      <c r="D284" s="79">
        <v>120000</v>
      </c>
      <c r="E284" s="79">
        <v>333961.55575375998</v>
      </c>
      <c r="F284" s="79">
        <v>230.53798417278699</v>
      </c>
      <c r="G284" s="79">
        <v>43833.060214341502</v>
      </c>
      <c r="H284" s="79">
        <v>4368.48828905541</v>
      </c>
      <c r="I284" s="79">
        <v>89.464993685516205</v>
      </c>
      <c r="J284" s="79">
        <v>310.37165188115802</v>
      </c>
      <c r="K284" s="79">
        <v>85944.779762000893</v>
      </c>
      <c r="L284" s="79">
        <v>276.78680793223401</v>
      </c>
      <c r="M284" s="79">
        <v>58.899802803973003</v>
      </c>
      <c r="N284" s="79">
        <v>77.350780139841305</v>
      </c>
      <c r="O284" s="79">
        <v>59.210730659463501</v>
      </c>
      <c r="P284" s="79">
        <v>128.78588862011401</v>
      </c>
      <c r="Q284" s="79">
        <v>0.26649135187105299</v>
      </c>
      <c r="R284" s="79">
        <v>43.952916051011499</v>
      </c>
      <c r="S284" s="79">
        <v>101.98489029018199</v>
      </c>
      <c r="T284" s="79">
        <v>10.5610672024593</v>
      </c>
      <c r="U284" s="79">
        <v>38.133614510831798</v>
      </c>
      <c r="V284" s="79">
        <v>7.4301340568793703</v>
      </c>
      <c r="W284" s="79">
        <v>1.1852266119289201</v>
      </c>
      <c r="X284" s="79">
        <v>5.0929682718645504</v>
      </c>
      <c r="Y284" s="79">
        <v>0.67456468613707499</v>
      </c>
      <c r="Z284" s="79">
        <v>3.93841879817874</v>
      </c>
      <c r="AA284" s="79">
        <v>18.029983660637502</v>
      </c>
      <c r="AB284" s="79">
        <v>0.790783351673638</v>
      </c>
      <c r="AC284" s="79">
        <v>2.250909178019</v>
      </c>
      <c r="AD284" s="79">
        <v>2.2703818121830799</v>
      </c>
      <c r="AE284" s="79">
        <v>0.33740960426816502</v>
      </c>
    </row>
    <row r="285" spans="1:31" x14ac:dyDescent="0.35">
      <c r="A285" t="s">
        <v>195</v>
      </c>
      <c r="B285" s="79">
        <v>3629.3258660362799</v>
      </c>
      <c r="C285" s="79">
        <v>12354.249071773</v>
      </c>
      <c r="D285" s="79">
        <v>120000</v>
      </c>
      <c r="E285" s="79">
        <v>314098.12216552498</v>
      </c>
      <c r="F285" s="79">
        <v>219.97018442058399</v>
      </c>
      <c r="G285" s="79">
        <v>45049.866911385703</v>
      </c>
      <c r="H285" s="79">
        <v>5124.1188730300601</v>
      </c>
      <c r="I285" s="79">
        <v>92.751064819355506</v>
      </c>
      <c r="J285" s="79">
        <v>305.288068005328</v>
      </c>
      <c r="K285" s="79">
        <v>80132.253194568693</v>
      </c>
      <c r="L285" s="79">
        <v>277.03244832513798</v>
      </c>
      <c r="M285" s="79">
        <v>61.290740888877302</v>
      </c>
      <c r="N285" s="79">
        <v>79.509505907650095</v>
      </c>
      <c r="O285" s="79">
        <v>61.136501539085501</v>
      </c>
      <c r="P285" s="79">
        <v>169.61536372801299</v>
      </c>
      <c r="Q285" s="79">
        <v>0.25933651483431902</v>
      </c>
      <c r="R285" s="79">
        <v>48.514073601265103</v>
      </c>
      <c r="S285" s="79">
        <v>105.179545780163</v>
      </c>
      <c r="T285" s="79">
        <v>11.8325243501128</v>
      </c>
      <c r="U285" s="79">
        <v>42.057998840124597</v>
      </c>
      <c r="V285" s="79">
        <v>7.8908019364247703</v>
      </c>
      <c r="W285" s="79">
        <v>1.4434424299584701</v>
      </c>
      <c r="X285" s="79">
        <v>5.9016935952025698</v>
      </c>
      <c r="Y285" s="79">
        <v>0.88173209488756998</v>
      </c>
      <c r="Z285" s="79">
        <v>5.6961616250206797</v>
      </c>
      <c r="AA285" s="79">
        <v>26.838096413668602</v>
      </c>
      <c r="AB285" s="79">
        <v>1.07305655635921</v>
      </c>
      <c r="AC285" s="79">
        <v>3.18755510934561</v>
      </c>
      <c r="AD285" s="79">
        <v>3.1365042687159099</v>
      </c>
      <c r="AE285" s="79">
        <v>0.4533242097304</v>
      </c>
    </row>
    <row r="286" spans="1:31" x14ac:dyDescent="0.35">
      <c r="A286" t="s">
        <v>195</v>
      </c>
      <c r="B286" s="79">
        <v>5378.0513607992498</v>
      </c>
      <c r="C286" s="79">
        <v>11134.8463872911</v>
      </c>
      <c r="D286" s="79">
        <v>120000</v>
      </c>
      <c r="E286" s="79">
        <v>341392.98263156501</v>
      </c>
      <c r="F286" s="79">
        <v>146.42941348601801</v>
      </c>
      <c r="G286" s="79">
        <v>44342.2519197414</v>
      </c>
      <c r="H286" s="79">
        <v>4332.6596494829901</v>
      </c>
      <c r="I286" s="79">
        <v>89.472001465306505</v>
      </c>
      <c r="J286" s="79">
        <v>278.93122784405602</v>
      </c>
      <c r="K286" s="79">
        <v>76371.246156808906</v>
      </c>
      <c r="L286" s="79">
        <v>263.81392463872402</v>
      </c>
      <c r="M286" s="79">
        <v>71.820725029912495</v>
      </c>
      <c r="N286" s="79">
        <v>90.245374539587502</v>
      </c>
      <c r="O286" s="79">
        <v>71.888329152606403</v>
      </c>
      <c r="P286" s="79">
        <v>115.665985571832</v>
      </c>
      <c r="Q286" s="79" t="s">
        <v>237</v>
      </c>
      <c r="R286" s="79">
        <v>29.9984760137454</v>
      </c>
      <c r="S286" s="79">
        <v>71.000028288461095</v>
      </c>
      <c r="T286" s="79">
        <v>7.6996568667048102</v>
      </c>
      <c r="U286" s="79">
        <v>28.240290789531599</v>
      </c>
      <c r="V286" s="79">
        <v>5.4043629732534297</v>
      </c>
      <c r="W286" s="79">
        <v>0.87231476537848196</v>
      </c>
      <c r="X286" s="79">
        <v>4.1479029264663199</v>
      </c>
      <c r="Y286" s="79">
        <v>0.59432985999742005</v>
      </c>
      <c r="Z286" s="79">
        <v>3.4458078501809699</v>
      </c>
      <c r="AA286" s="79">
        <v>16.426831093000899</v>
      </c>
      <c r="AB286" s="79">
        <v>0.61803445747143904</v>
      </c>
      <c r="AC286" s="79">
        <v>2.0180865689179401</v>
      </c>
      <c r="AD286" s="79">
        <v>2.21059637442518</v>
      </c>
      <c r="AE286" s="79">
        <v>0.324312586765646</v>
      </c>
    </row>
    <row r="287" spans="1:31" x14ac:dyDescent="0.35">
      <c r="A287" t="s">
        <v>195</v>
      </c>
      <c r="B287" s="79">
        <v>3133.3835235639099</v>
      </c>
      <c r="C287" s="79">
        <v>11955.6568425199</v>
      </c>
      <c r="D287" s="79">
        <v>120000</v>
      </c>
      <c r="E287" s="79">
        <v>275393.622175347</v>
      </c>
      <c r="F287" s="79">
        <v>167.896022756376</v>
      </c>
      <c r="G287" s="79">
        <v>41677.554860594399</v>
      </c>
      <c r="H287" s="79">
        <v>4840.2772954182001</v>
      </c>
      <c r="I287" s="79">
        <v>87.539163898063194</v>
      </c>
      <c r="J287" s="79">
        <v>309.49353652115099</v>
      </c>
      <c r="K287" s="79">
        <v>85255.567543865604</v>
      </c>
      <c r="L287" s="79">
        <v>247.64466710099899</v>
      </c>
      <c r="M287" s="79">
        <v>52.355540429349503</v>
      </c>
      <c r="N287" s="79">
        <v>67.600725036553598</v>
      </c>
      <c r="O287" s="79">
        <v>51.639349053115097</v>
      </c>
      <c r="P287" s="79">
        <v>6382.2635581486502</v>
      </c>
      <c r="Q287" s="79">
        <v>0.49873177806617902</v>
      </c>
      <c r="R287" s="79">
        <v>39.273032489756801</v>
      </c>
      <c r="S287" s="79">
        <v>88.766724261220304</v>
      </c>
      <c r="T287" s="79">
        <v>9.4815213643778993</v>
      </c>
      <c r="U287" s="79">
        <v>34.783555303433303</v>
      </c>
      <c r="V287" s="79">
        <v>7.31136161973751</v>
      </c>
      <c r="W287" s="79">
        <v>1.5064106417730401</v>
      </c>
      <c r="X287" s="79">
        <v>7.5119694523192502</v>
      </c>
      <c r="Y287" s="79">
        <v>1.26321013744077</v>
      </c>
      <c r="Z287" s="79">
        <v>8.6802153888062392</v>
      </c>
      <c r="AA287" s="79">
        <v>45.4887939581956</v>
      </c>
      <c r="AB287" s="79">
        <v>1.77093988184549</v>
      </c>
      <c r="AC287" s="79">
        <v>5.7321979327535999</v>
      </c>
      <c r="AD287" s="79">
        <v>7.0117262731817096</v>
      </c>
      <c r="AE287" s="79">
        <v>1.2563739624288801</v>
      </c>
    </row>
    <row r="288" spans="1:31" x14ac:dyDescent="0.35">
      <c r="A288" t="s">
        <v>195</v>
      </c>
      <c r="B288" s="79">
        <v>4365.5841439312499</v>
      </c>
      <c r="C288" s="79">
        <v>12634.919930215099</v>
      </c>
      <c r="D288" s="79">
        <v>120000</v>
      </c>
      <c r="E288" s="79">
        <v>342045.500151121</v>
      </c>
      <c r="F288" s="79">
        <v>177.589433624143</v>
      </c>
      <c r="G288" s="79">
        <v>43399.659339252998</v>
      </c>
      <c r="H288" s="79">
        <v>3211.1791946230901</v>
      </c>
      <c r="I288" s="79">
        <v>89.554780316796695</v>
      </c>
      <c r="J288" s="79">
        <v>325.12037607546699</v>
      </c>
      <c r="K288" s="79">
        <v>88970.512563886499</v>
      </c>
      <c r="L288" s="79">
        <v>263.576388742429</v>
      </c>
      <c r="M288" s="79">
        <v>52.267505185277102</v>
      </c>
      <c r="N288" s="79">
        <v>69.121734534163807</v>
      </c>
      <c r="O288" s="79">
        <v>52.120745477683698</v>
      </c>
      <c r="P288" s="79">
        <v>121.94186677242099</v>
      </c>
      <c r="Q288" s="79">
        <v>0.123337430692047</v>
      </c>
      <c r="R288" s="79">
        <v>37.3094307051594</v>
      </c>
      <c r="S288" s="79">
        <v>89.988624523670197</v>
      </c>
      <c r="T288" s="79">
        <v>9.5074431510838409</v>
      </c>
      <c r="U288" s="79">
        <v>33.194720934281101</v>
      </c>
      <c r="V288" s="79">
        <v>6.36186900492579</v>
      </c>
      <c r="W288" s="79">
        <v>1.11335470167703</v>
      </c>
      <c r="X288" s="79">
        <v>4.5438564456877701</v>
      </c>
      <c r="Y288" s="79">
        <v>0.64671365321298901</v>
      </c>
      <c r="Z288" s="79">
        <v>4.06111943760909</v>
      </c>
      <c r="AA288" s="79">
        <v>20.4203540616192</v>
      </c>
      <c r="AB288" s="79">
        <v>0.84302305001871303</v>
      </c>
      <c r="AC288" s="79">
        <v>2.3212566587333701</v>
      </c>
      <c r="AD288" s="79">
        <v>2.3927762909440902</v>
      </c>
      <c r="AE288" s="79">
        <v>0.37612096560571301</v>
      </c>
    </row>
    <row r="289" spans="1:31" x14ac:dyDescent="0.35">
      <c r="A289" t="s">
        <v>195</v>
      </c>
      <c r="B289" s="79">
        <v>3108.3353937312299</v>
      </c>
      <c r="C289" s="79">
        <v>12044.2982644966</v>
      </c>
      <c r="D289" s="79">
        <v>120000</v>
      </c>
      <c r="E289" s="79">
        <v>320443.17325923103</v>
      </c>
      <c r="F289" s="79">
        <v>227.526235435545</v>
      </c>
      <c r="G289" s="79">
        <v>44119.411103697901</v>
      </c>
      <c r="H289" s="79">
        <v>4555.0095422592503</v>
      </c>
      <c r="I289" s="79">
        <v>92.951883623170701</v>
      </c>
      <c r="J289" s="79">
        <v>313.53460480620799</v>
      </c>
      <c r="K289" s="79">
        <v>86585.253784694403</v>
      </c>
      <c r="L289" s="79">
        <v>265.85616858832299</v>
      </c>
      <c r="M289" s="79">
        <v>72.560292552128701</v>
      </c>
      <c r="N289" s="79">
        <v>90.432378541188498</v>
      </c>
      <c r="O289" s="79">
        <v>72.944396701030101</v>
      </c>
      <c r="P289" s="79">
        <v>132.48999855418199</v>
      </c>
      <c r="Q289" s="79">
        <v>0.39779091931229899</v>
      </c>
      <c r="R289" s="79">
        <v>57.377514015235498</v>
      </c>
      <c r="S289" s="79">
        <v>140.67978865418499</v>
      </c>
      <c r="T289" s="79">
        <v>14.640082814907601</v>
      </c>
      <c r="U289" s="79">
        <v>54.092703526915002</v>
      </c>
      <c r="V289" s="79">
        <v>9.4134336840669093</v>
      </c>
      <c r="W289" s="79">
        <v>1.3748105443649199</v>
      </c>
      <c r="X289" s="79">
        <v>5.4851331626645798</v>
      </c>
      <c r="Y289" s="79">
        <v>0.69029413172002696</v>
      </c>
      <c r="Z289" s="79">
        <v>4.0693736095750097</v>
      </c>
      <c r="AA289" s="79">
        <v>18.432846567064999</v>
      </c>
      <c r="AB289" s="79">
        <v>0.74800232459480698</v>
      </c>
      <c r="AC289" s="79">
        <v>2.2715956522698399</v>
      </c>
      <c r="AD289" s="79">
        <v>2.1760526811285201</v>
      </c>
      <c r="AE289" s="79">
        <v>0.33380301762889403</v>
      </c>
    </row>
    <row r="290" spans="1:31" x14ac:dyDescent="0.35">
      <c r="A290" t="s">
        <v>195</v>
      </c>
      <c r="B290" s="79">
        <v>3048.8696236635101</v>
      </c>
      <c r="C290" s="79">
        <v>10911.144225734901</v>
      </c>
      <c r="D290" s="79">
        <v>120000</v>
      </c>
      <c r="E290" s="79">
        <v>327236.96709384199</v>
      </c>
      <c r="F290" s="79">
        <v>176.66375895522199</v>
      </c>
      <c r="G290" s="79">
        <v>44837.785074347797</v>
      </c>
      <c r="H290" s="79">
        <v>3084.5637309520098</v>
      </c>
      <c r="I290" s="79">
        <v>90.758585240520105</v>
      </c>
      <c r="J290" s="79">
        <v>280.667895142335</v>
      </c>
      <c r="K290" s="79">
        <v>75987.632580271995</v>
      </c>
      <c r="L290" s="79">
        <v>254.47712274052299</v>
      </c>
      <c r="M290" s="79">
        <v>51.901268489078497</v>
      </c>
      <c r="N290" s="79">
        <v>69.712873086262704</v>
      </c>
      <c r="O290" s="79">
        <v>51.853064585881597</v>
      </c>
      <c r="P290" s="79">
        <v>107.049686279017</v>
      </c>
      <c r="Q290" s="79">
        <v>0.25552201528929702</v>
      </c>
      <c r="R290" s="79">
        <v>38.5443940885066</v>
      </c>
      <c r="S290" s="79">
        <v>93.990486408091797</v>
      </c>
      <c r="T290" s="79">
        <v>9.4203325922445007</v>
      </c>
      <c r="U290" s="79">
        <v>34.442033847556701</v>
      </c>
      <c r="V290" s="79">
        <v>5.9928874849230001</v>
      </c>
      <c r="W290" s="79">
        <v>1.09275420516875</v>
      </c>
      <c r="X290" s="79">
        <v>4.44234528786484</v>
      </c>
      <c r="Y290" s="79">
        <v>0.54445065103250601</v>
      </c>
      <c r="Z290" s="79">
        <v>3.4615248210253902</v>
      </c>
      <c r="AA290" s="79">
        <v>15.447629176395401</v>
      </c>
      <c r="AB290" s="79">
        <v>0.58268240250203995</v>
      </c>
      <c r="AC290" s="79">
        <v>2.0037211707638201</v>
      </c>
      <c r="AD290" s="79">
        <v>2.0008507813324798</v>
      </c>
      <c r="AE290" s="79">
        <v>0.26595875534499902</v>
      </c>
    </row>
    <row r="291" spans="1:31" x14ac:dyDescent="0.35">
      <c r="A291" t="s">
        <v>195</v>
      </c>
      <c r="B291" s="79">
        <v>4304.4168280102504</v>
      </c>
      <c r="C291" s="79">
        <v>11731.604955803199</v>
      </c>
      <c r="D291" s="79">
        <v>120000</v>
      </c>
      <c r="E291" s="79">
        <v>326293.34963753901</v>
      </c>
      <c r="F291" s="79">
        <v>211.68241163766399</v>
      </c>
      <c r="G291" s="79">
        <v>45479.065570908097</v>
      </c>
      <c r="H291" s="79">
        <v>4640.5218049348796</v>
      </c>
      <c r="I291" s="79">
        <v>94.6110957453444</v>
      </c>
      <c r="J291" s="79">
        <v>300.05834725465201</v>
      </c>
      <c r="K291" s="79">
        <v>81320.889152061107</v>
      </c>
      <c r="L291" s="79">
        <v>285.59934167399399</v>
      </c>
      <c r="M291" s="79">
        <v>61.480449676279498</v>
      </c>
      <c r="N291" s="79">
        <v>80.867995089367</v>
      </c>
      <c r="O291" s="79">
        <v>60.747311518896403</v>
      </c>
      <c r="P291" s="79">
        <v>193.975753376331</v>
      </c>
      <c r="Q291" s="79" t="s">
        <v>237</v>
      </c>
      <c r="R291" s="79">
        <v>47.853417457689602</v>
      </c>
      <c r="S291" s="79">
        <v>106.197317585202</v>
      </c>
      <c r="T291" s="79">
        <v>11.5903491958997</v>
      </c>
      <c r="U291" s="79">
        <v>42.5646552183117</v>
      </c>
      <c r="V291" s="79">
        <v>8.0997504159625606</v>
      </c>
      <c r="W291" s="79">
        <v>1.5425630925638201</v>
      </c>
      <c r="X291" s="79">
        <v>6.0602483767377304</v>
      </c>
      <c r="Y291" s="79">
        <v>0.83884756176293196</v>
      </c>
      <c r="Z291" s="79">
        <v>4.9539731031910001</v>
      </c>
      <c r="AA291" s="79">
        <v>20.996337347820099</v>
      </c>
      <c r="AB291" s="79">
        <v>0.96633363859571098</v>
      </c>
      <c r="AC291" s="79">
        <v>2.9166331181212799</v>
      </c>
      <c r="AD291" s="79">
        <v>3.0359811732905202</v>
      </c>
      <c r="AE291" s="79">
        <v>0.40791622088233698</v>
      </c>
    </row>
    <row r="292" spans="1:31" x14ac:dyDescent="0.35">
      <c r="A292" t="s">
        <v>195</v>
      </c>
      <c r="B292" s="79">
        <v>3666.9732783337399</v>
      </c>
      <c r="C292" s="79">
        <v>12754.605748947501</v>
      </c>
      <c r="D292" s="79">
        <v>120000</v>
      </c>
      <c r="E292" s="79">
        <v>298899.51281458698</v>
      </c>
      <c r="F292" s="79">
        <v>196.41090449888</v>
      </c>
      <c r="G292" s="79">
        <v>42473.676695249</v>
      </c>
      <c r="H292" s="79">
        <v>3024.2110815905198</v>
      </c>
      <c r="I292" s="79">
        <v>88.129910281106703</v>
      </c>
      <c r="J292" s="79">
        <v>314.48730947502997</v>
      </c>
      <c r="K292" s="79">
        <v>86120.342179403102</v>
      </c>
      <c r="L292" s="79">
        <v>263.39665717801699</v>
      </c>
      <c r="M292" s="79">
        <v>56.521686490463203</v>
      </c>
      <c r="N292" s="79">
        <v>73.798343190148898</v>
      </c>
      <c r="O292" s="79">
        <v>56.293009839920899</v>
      </c>
      <c r="P292" s="79">
        <v>2059.2809406301199</v>
      </c>
      <c r="Q292" s="79">
        <v>0.261247283095003</v>
      </c>
      <c r="R292" s="79">
        <v>41.1607406105705</v>
      </c>
      <c r="S292" s="79">
        <v>95.665732138883797</v>
      </c>
      <c r="T292" s="79">
        <v>10.0102189610803</v>
      </c>
      <c r="U292" s="79">
        <v>37.050589768202201</v>
      </c>
      <c r="V292" s="79">
        <v>7.38219231995493</v>
      </c>
      <c r="W292" s="79">
        <v>1.5467600053842301</v>
      </c>
      <c r="X292" s="79">
        <v>7.3911505728712399</v>
      </c>
      <c r="Y292" s="79">
        <v>1.2040809042876801</v>
      </c>
      <c r="Z292" s="79">
        <v>8.1585610120100593</v>
      </c>
      <c r="AA292" s="79">
        <v>42.763827397630898</v>
      </c>
      <c r="AB292" s="79">
        <v>1.7110215090051399</v>
      </c>
      <c r="AC292" s="79">
        <v>5.6196105555932103</v>
      </c>
      <c r="AD292" s="79">
        <v>6.9967898967718298</v>
      </c>
      <c r="AE292" s="79">
        <v>1.13392492227617</v>
      </c>
    </row>
    <row r="293" spans="1:31" x14ac:dyDescent="0.35">
      <c r="A293" t="s">
        <v>195</v>
      </c>
      <c r="B293" s="79">
        <v>4385.8564616191397</v>
      </c>
      <c r="C293" s="79">
        <v>11893.2227680215</v>
      </c>
      <c r="D293" s="79">
        <v>120000</v>
      </c>
      <c r="E293" s="79">
        <v>308382.525164366</v>
      </c>
      <c r="F293" s="79">
        <v>199.753922525755</v>
      </c>
      <c r="G293" s="79">
        <v>43213.500933274103</v>
      </c>
      <c r="H293" s="79">
        <v>4033.7227772036199</v>
      </c>
      <c r="I293" s="79">
        <v>88.782466161591799</v>
      </c>
      <c r="J293" s="79">
        <v>299.490193795896</v>
      </c>
      <c r="K293" s="79">
        <v>78411.298333639599</v>
      </c>
      <c r="L293" s="79">
        <v>269.050392084007</v>
      </c>
      <c r="M293" s="79">
        <v>62.110048168278801</v>
      </c>
      <c r="N293" s="79">
        <v>79.291695932056498</v>
      </c>
      <c r="O293" s="79">
        <v>61.428898087935103</v>
      </c>
      <c r="P293" s="79">
        <v>132.13561249298999</v>
      </c>
      <c r="Q293" s="79">
        <v>0.124082356189412</v>
      </c>
      <c r="R293" s="79">
        <v>42.387569903365197</v>
      </c>
      <c r="S293" s="79">
        <v>100.28442948283799</v>
      </c>
      <c r="T293" s="79">
        <v>10.770967964702001</v>
      </c>
      <c r="U293" s="79">
        <v>39.944324839424503</v>
      </c>
      <c r="V293" s="79">
        <v>7.9648002513758502</v>
      </c>
      <c r="W293" s="79">
        <v>1.2686196061981501</v>
      </c>
      <c r="X293" s="79">
        <v>5.2671550534430898</v>
      </c>
      <c r="Y293" s="79">
        <v>0.699262774224922</v>
      </c>
      <c r="Z293" s="79">
        <v>4.0776602499035999</v>
      </c>
      <c r="AA293" s="79">
        <v>21.661382931698</v>
      </c>
      <c r="AB293" s="79">
        <v>0.80055326103526603</v>
      </c>
      <c r="AC293" s="79">
        <v>2.3741462816313401</v>
      </c>
      <c r="AD293" s="79">
        <v>2.2805725582246898</v>
      </c>
      <c r="AE293" s="79">
        <v>0.373093197865279</v>
      </c>
    </row>
    <row r="294" spans="1:31" x14ac:dyDescent="0.35">
      <c r="A294" t="s">
        <v>195</v>
      </c>
      <c r="B294" s="79">
        <v>3856.90545978107</v>
      </c>
      <c r="C294" s="79">
        <v>11487.3002232242</v>
      </c>
      <c r="D294" s="79">
        <v>120000</v>
      </c>
      <c r="E294" s="79">
        <v>318936.57057060901</v>
      </c>
      <c r="F294" s="79">
        <v>158.11068749418899</v>
      </c>
      <c r="G294" s="79">
        <v>44047.818958162701</v>
      </c>
      <c r="H294" s="79">
        <v>3769.2098959318701</v>
      </c>
      <c r="I294" s="79">
        <v>88.169536508667605</v>
      </c>
      <c r="J294" s="79">
        <v>295.33070449419</v>
      </c>
      <c r="K294" s="79">
        <v>80396.394290248107</v>
      </c>
      <c r="L294" s="79">
        <v>266.88689228420202</v>
      </c>
      <c r="M294" s="79">
        <v>50.429501819407399</v>
      </c>
      <c r="N294" s="79">
        <v>68.1597720453166</v>
      </c>
      <c r="O294" s="79">
        <v>49.938913751021097</v>
      </c>
      <c r="P294" s="79">
        <v>116.39888404734999</v>
      </c>
      <c r="Q294" s="79" t="s">
        <v>237</v>
      </c>
      <c r="R294" s="79">
        <v>33.394199381511797</v>
      </c>
      <c r="S294" s="79">
        <v>76.271016583896895</v>
      </c>
      <c r="T294" s="79">
        <v>8.1727911200963508</v>
      </c>
      <c r="U294" s="79">
        <v>29.4384145381227</v>
      </c>
      <c r="V294" s="79">
        <v>5.8456897248060002</v>
      </c>
      <c r="W294" s="79">
        <v>1.04346603899822</v>
      </c>
      <c r="X294" s="79">
        <v>4.6457864113422804</v>
      </c>
      <c r="Y294" s="79">
        <v>0.64489863580587803</v>
      </c>
      <c r="Z294" s="79">
        <v>3.96106712214337</v>
      </c>
      <c r="AA294" s="79">
        <v>18.564066709222001</v>
      </c>
      <c r="AB294" s="79">
        <v>0.78789900908432797</v>
      </c>
      <c r="AC294" s="79">
        <v>2.2200234137369099</v>
      </c>
      <c r="AD294" s="79">
        <v>2.2429667636218502</v>
      </c>
      <c r="AE294" s="79">
        <v>0.34500177963241302</v>
      </c>
    </row>
    <row r="295" spans="1:31" x14ac:dyDescent="0.35">
      <c r="A295" t="s">
        <v>195</v>
      </c>
      <c r="B295" s="79">
        <v>5429.0060104557697</v>
      </c>
      <c r="C295" s="79">
        <v>15666.488226068401</v>
      </c>
      <c r="D295" s="79">
        <v>120000</v>
      </c>
      <c r="E295" s="79">
        <v>311421.942248229</v>
      </c>
      <c r="F295" s="79">
        <v>140.09534526509901</v>
      </c>
      <c r="G295" s="79">
        <v>38051.4263407053</v>
      </c>
      <c r="H295" s="79">
        <v>4685.97397701919</v>
      </c>
      <c r="I295" s="79">
        <v>107.711067223699</v>
      </c>
      <c r="J295" s="79">
        <v>409.612304948901</v>
      </c>
      <c r="K295" s="79">
        <v>106476.23075189099</v>
      </c>
      <c r="L295" s="79">
        <v>234.00031595184501</v>
      </c>
      <c r="M295" s="79">
        <v>43.130276295749802</v>
      </c>
      <c r="N295" s="79">
        <v>58.3341138368882</v>
      </c>
      <c r="O295" s="79">
        <v>43.547814936885402</v>
      </c>
      <c r="P295" s="79">
        <v>385.29148735701102</v>
      </c>
      <c r="Q295" s="79">
        <v>0.40444294724287599</v>
      </c>
      <c r="R295" s="79">
        <v>28.148313579262201</v>
      </c>
      <c r="S295" s="79">
        <v>64.391763381460095</v>
      </c>
      <c r="T295" s="79">
        <v>6.9129400281154902</v>
      </c>
      <c r="U295" s="79">
        <v>24.482786576372501</v>
      </c>
      <c r="V295" s="79">
        <v>4.9968582899887197</v>
      </c>
      <c r="W295" s="79">
        <v>1.03373745446614</v>
      </c>
      <c r="X295" s="79">
        <v>4.2274480028932997</v>
      </c>
      <c r="Y295" s="79">
        <v>0.69024164849280101</v>
      </c>
      <c r="Z295" s="79">
        <v>4.0307881425396399</v>
      </c>
      <c r="AA295" s="79">
        <v>18.885122906980801</v>
      </c>
      <c r="AB295" s="79">
        <v>0.814933232729945</v>
      </c>
      <c r="AC295" s="79">
        <v>2.4050671467083702</v>
      </c>
      <c r="AD295" s="79">
        <v>2.6536845361479098</v>
      </c>
      <c r="AE295" s="79">
        <v>0.40569979486178998</v>
      </c>
    </row>
    <row r="296" spans="1:31" x14ac:dyDescent="0.35">
      <c r="A296" t="s">
        <v>195</v>
      </c>
      <c r="B296" s="79">
        <v>3545.4985756503002</v>
      </c>
      <c r="C296" s="79">
        <v>11871.269330392701</v>
      </c>
      <c r="D296" s="79">
        <v>120000</v>
      </c>
      <c r="E296" s="79">
        <v>319759.0464624</v>
      </c>
      <c r="F296" s="79">
        <v>404.338700826408</v>
      </c>
      <c r="G296" s="79">
        <v>43525.0356341105</v>
      </c>
      <c r="H296" s="79">
        <v>4359.51301450132</v>
      </c>
      <c r="I296" s="79">
        <v>90.084657341148301</v>
      </c>
      <c r="J296" s="79">
        <v>297.70396712682998</v>
      </c>
      <c r="K296" s="79">
        <v>80490.205987969603</v>
      </c>
      <c r="L296" s="79">
        <v>266.64906160695102</v>
      </c>
      <c r="M296" s="79">
        <v>126.870771421231</v>
      </c>
      <c r="N296" s="79">
        <v>144.53816660018001</v>
      </c>
      <c r="O296" s="79">
        <v>126.746124477103</v>
      </c>
      <c r="P296" s="79">
        <v>188.719942411169</v>
      </c>
      <c r="Q296" s="79">
        <v>0.26042403862625801</v>
      </c>
      <c r="R296" s="79">
        <v>119.32740885898301</v>
      </c>
      <c r="S296" s="79">
        <v>278.66333226208701</v>
      </c>
      <c r="T296" s="79">
        <v>29.0976417803729</v>
      </c>
      <c r="U296" s="79">
        <v>104.57539276913199</v>
      </c>
      <c r="V296" s="79">
        <v>17.9502466317666</v>
      </c>
      <c r="W296" s="79">
        <v>2.88223932799833</v>
      </c>
      <c r="X296" s="79">
        <v>10.567611181981899</v>
      </c>
      <c r="Y296" s="79">
        <v>1.0311879720669701</v>
      </c>
      <c r="Z296" s="79">
        <v>5.0488352521517701</v>
      </c>
      <c r="AA296" s="79">
        <v>21.171530932022399</v>
      </c>
      <c r="AB296" s="79">
        <v>0.90092196838834904</v>
      </c>
      <c r="AC296" s="79">
        <v>2.4900952382119699</v>
      </c>
      <c r="AD296" s="79">
        <v>2.5451637169888799</v>
      </c>
      <c r="AE296" s="79">
        <v>0.39845301677277301</v>
      </c>
    </row>
    <row r="297" spans="1:31" x14ac:dyDescent="0.35">
      <c r="A297" t="s">
        <v>195</v>
      </c>
      <c r="B297" s="79">
        <v>3574.3650348463402</v>
      </c>
      <c r="C297" s="79">
        <v>12162.5711716765</v>
      </c>
      <c r="D297" s="79">
        <v>120000</v>
      </c>
      <c r="E297" s="79">
        <v>309536.00077835098</v>
      </c>
      <c r="F297" s="79">
        <v>208.914390946655</v>
      </c>
      <c r="G297" s="79">
        <v>44294.438546379402</v>
      </c>
      <c r="H297" s="79">
        <v>5368.7436434783003</v>
      </c>
      <c r="I297" s="79">
        <v>92.888104998961495</v>
      </c>
      <c r="J297" s="79">
        <v>296.696331473491</v>
      </c>
      <c r="K297" s="79">
        <v>81329.108827594202</v>
      </c>
      <c r="L297" s="79">
        <v>275.13986294535499</v>
      </c>
      <c r="M297" s="79">
        <v>59.377023330056403</v>
      </c>
      <c r="N297" s="79">
        <v>77.973902698068102</v>
      </c>
      <c r="O297" s="79">
        <v>59.085352043437403</v>
      </c>
      <c r="P297" s="79">
        <v>241.82065882275501</v>
      </c>
      <c r="Q297" s="79">
        <v>0.39697889783995</v>
      </c>
      <c r="R297" s="79">
        <v>43.077730476267</v>
      </c>
      <c r="S297" s="79">
        <v>103.523039840903</v>
      </c>
      <c r="T297" s="79">
        <v>11.0096639561053</v>
      </c>
      <c r="U297" s="79">
        <v>39.956857213861497</v>
      </c>
      <c r="V297" s="79">
        <v>7.7004760856357901</v>
      </c>
      <c r="W297" s="79">
        <v>1.52540443489938</v>
      </c>
      <c r="X297" s="79">
        <v>6.0991093111794301</v>
      </c>
      <c r="Y297" s="79">
        <v>0.889518616044088</v>
      </c>
      <c r="Z297" s="79">
        <v>5.2066489304309904</v>
      </c>
      <c r="AA297" s="79">
        <v>24.1615685505292</v>
      </c>
      <c r="AB297" s="79">
        <v>1.02877182170068</v>
      </c>
      <c r="AC297" s="79">
        <v>3.2238946575595899</v>
      </c>
      <c r="AD297" s="79">
        <v>3.2693808061648499</v>
      </c>
      <c r="AE297" s="79">
        <v>0.47749223664318002</v>
      </c>
    </row>
    <row r="298" spans="1:31" x14ac:dyDescent="0.35">
      <c r="A298" t="s">
        <v>195</v>
      </c>
      <c r="B298" s="79">
        <v>3614.8249803465201</v>
      </c>
      <c r="C298" s="79">
        <v>11195.173330998001</v>
      </c>
      <c r="D298" s="79">
        <v>120000</v>
      </c>
      <c r="E298" s="79">
        <v>315707.04524024302</v>
      </c>
      <c r="F298" s="79">
        <v>181.44793603940201</v>
      </c>
      <c r="G298" s="79">
        <v>45414.701246889097</v>
      </c>
      <c r="H298" s="79">
        <v>4024.16080148624</v>
      </c>
      <c r="I298" s="79">
        <v>89.267917151006301</v>
      </c>
      <c r="J298" s="79">
        <v>281.81051271190398</v>
      </c>
      <c r="K298" s="79">
        <v>75734.589772606196</v>
      </c>
      <c r="L298" s="79">
        <v>269.94576953917601</v>
      </c>
      <c r="M298" s="79">
        <v>52.7941228034991</v>
      </c>
      <c r="N298" s="79">
        <v>70.943852694871794</v>
      </c>
      <c r="O298" s="79">
        <v>52.4231123102795</v>
      </c>
      <c r="P298" s="79">
        <v>113.559506749937</v>
      </c>
      <c r="Q298" s="79">
        <v>0.11690326322613601</v>
      </c>
      <c r="R298" s="79">
        <v>38.789032254099503</v>
      </c>
      <c r="S298" s="79">
        <v>88.063292670993206</v>
      </c>
      <c r="T298" s="79">
        <v>9.3676442694769992</v>
      </c>
      <c r="U298" s="79">
        <v>32.880214732381901</v>
      </c>
      <c r="V298" s="79">
        <v>6.2723309340766704</v>
      </c>
      <c r="W298" s="79">
        <v>1.0366888326314601</v>
      </c>
      <c r="X298" s="79">
        <v>4.0805428417792404</v>
      </c>
      <c r="Y298" s="79">
        <v>0.64033250114190798</v>
      </c>
      <c r="Z298" s="79">
        <v>3.73308887414204</v>
      </c>
      <c r="AA298" s="79">
        <v>17.120063278734499</v>
      </c>
      <c r="AB298" s="79">
        <v>0.76668359631052296</v>
      </c>
      <c r="AC298" s="79">
        <v>2.0643703904539001</v>
      </c>
      <c r="AD298" s="79">
        <v>2.1150752969181101</v>
      </c>
      <c r="AE298" s="79">
        <v>0.32449472774586802</v>
      </c>
    </row>
    <row r="299" spans="1:31" x14ac:dyDescent="0.35">
      <c r="A299" t="s">
        <v>239</v>
      </c>
      <c r="B299" s="79">
        <v>23951.3455700058</v>
      </c>
      <c r="C299" s="79">
        <v>19757.648837508899</v>
      </c>
      <c r="D299" s="79">
        <v>70000</v>
      </c>
      <c r="E299" s="79">
        <v>265303.68788215303</v>
      </c>
      <c r="F299" s="79">
        <v>1595.08326062775</v>
      </c>
      <c r="G299" s="79">
        <v>16305.288834253201</v>
      </c>
      <c r="H299" s="79">
        <v>14017.810209953601</v>
      </c>
      <c r="I299" s="79">
        <v>415.57603978587002</v>
      </c>
      <c r="J299" s="79">
        <v>1475.9155855607701</v>
      </c>
      <c r="K299" s="79">
        <v>102766.18551937101</v>
      </c>
      <c r="L299" s="79">
        <v>51.217413953595099</v>
      </c>
      <c r="M299" s="79">
        <v>323.73548066013097</v>
      </c>
      <c r="N299" s="79">
        <v>320.54930039159899</v>
      </c>
      <c r="O299" s="79">
        <v>322.21450416068399</v>
      </c>
      <c r="P299" s="79">
        <v>163.93716594128</v>
      </c>
      <c r="Q299" s="79">
        <v>265.62509484912198</v>
      </c>
      <c r="R299" s="79">
        <v>23.6809997943238</v>
      </c>
      <c r="S299" s="79">
        <v>50.5139454919765</v>
      </c>
      <c r="T299" s="79">
        <v>6.3164999702275697</v>
      </c>
      <c r="U299" s="79">
        <v>26.534400983566702</v>
      </c>
      <c r="V299" s="79">
        <v>6.6416495507370197</v>
      </c>
      <c r="W299" s="79">
        <v>1.8400565597318601</v>
      </c>
      <c r="X299" s="79">
        <v>6.3412436448505902</v>
      </c>
      <c r="Y299" s="79">
        <v>0.94694692403887604</v>
      </c>
      <c r="Z299" s="79">
        <v>6.1294605632517296</v>
      </c>
      <c r="AA299" s="79">
        <v>31.990051654444901</v>
      </c>
      <c r="AB299" s="79">
        <v>1.2027571017019301</v>
      </c>
      <c r="AC299" s="79">
        <v>3.46070700646125</v>
      </c>
      <c r="AD299" s="79">
        <v>3.1173301301988401</v>
      </c>
      <c r="AE299" s="79">
        <v>0.45977178784485101</v>
      </c>
    </row>
    <row r="300" spans="1:31" x14ac:dyDescent="0.35">
      <c r="A300" t="s">
        <v>239</v>
      </c>
      <c r="B300" s="79">
        <v>23287.493566570502</v>
      </c>
      <c r="C300" s="79">
        <v>19814.953787309802</v>
      </c>
      <c r="D300" s="79">
        <v>70000</v>
      </c>
      <c r="E300" s="79">
        <v>260818.22867568</v>
      </c>
      <c r="F300" s="79">
        <v>1472.5928610635401</v>
      </c>
      <c r="G300" s="79">
        <v>15621.1861504427</v>
      </c>
      <c r="H300" s="79">
        <v>14051.6112325102</v>
      </c>
      <c r="I300" s="79">
        <v>412.28528468076598</v>
      </c>
      <c r="J300" s="79">
        <v>1454.1138909558799</v>
      </c>
      <c r="K300" s="79">
        <v>101505.128563669</v>
      </c>
      <c r="L300" s="79">
        <v>48.760663661149202</v>
      </c>
      <c r="M300" s="79">
        <v>324.48015106734903</v>
      </c>
      <c r="N300" s="79">
        <v>322.05456893986599</v>
      </c>
      <c r="O300" s="79">
        <v>321.88929659800698</v>
      </c>
      <c r="P300" s="79">
        <v>166.60352734341399</v>
      </c>
      <c r="Q300" s="79">
        <v>251.602576565829</v>
      </c>
      <c r="R300" s="79">
        <v>24.1510089497122</v>
      </c>
      <c r="S300" s="79">
        <v>51.045506103243802</v>
      </c>
      <c r="T300" s="79">
        <v>6.4004076343782597</v>
      </c>
      <c r="U300" s="79">
        <v>27.4392883104898</v>
      </c>
      <c r="V300" s="79">
        <v>6.6821092491012601</v>
      </c>
      <c r="W300" s="79">
        <v>1.7857209082588099</v>
      </c>
      <c r="X300" s="79">
        <v>6.5785810587651001</v>
      </c>
      <c r="Y300" s="79">
        <v>0.96599567316714396</v>
      </c>
      <c r="Z300" s="79">
        <v>5.9463541480192204</v>
      </c>
      <c r="AA300" s="79">
        <v>32.184677041834703</v>
      </c>
      <c r="AB300" s="79">
        <v>1.2082105118178299</v>
      </c>
      <c r="AC300" s="79">
        <v>3.4414516759203599</v>
      </c>
      <c r="AD300" s="79">
        <v>3.06188226947598</v>
      </c>
      <c r="AE300" s="79">
        <v>0.47944557673076799</v>
      </c>
    </row>
    <row r="301" spans="1:31" x14ac:dyDescent="0.35">
      <c r="A301" t="s">
        <v>239</v>
      </c>
      <c r="B301" s="79">
        <v>23332.952126717901</v>
      </c>
      <c r="C301" s="79">
        <v>19612.332712252301</v>
      </c>
      <c r="D301" s="79">
        <v>70000</v>
      </c>
      <c r="E301" s="79">
        <v>261014.992528965</v>
      </c>
      <c r="F301" s="79">
        <v>1544.06239604391</v>
      </c>
      <c r="G301" s="79">
        <v>15364.354027818399</v>
      </c>
      <c r="H301" s="79">
        <v>14069.299922305499</v>
      </c>
      <c r="I301" s="79">
        <v>410.55670347999097</v>
      </c>
      <c r="J301" s="79">
        <v>1452.3606820389</v>
      </c>
      <c r="K301" s="79">
        <v>102258.64753771199</v>
      </c>
      <c r="L301" s="79">
        <v>48.327378324625997</v>
      </c>
      <c r="M301" s="79">
        <v>324.51093941935699</v>
      </c>
      <c r="N301" s="79">
        <v>322.13976114192002</v>
      </c>
      <c r="O301" s="79">
        <v>323.00507248477402</v>
      </c>
      <c r="P301" s="79">
        <v>163.166779315654</v>
      </c>
      <c r="Q301" s="79">
        <v>254.49304403814099</v>
      </c>
      <c r="R301" s="79">
        <v>24.1226997945802</v>
      </c>
      <c r="S301" s="79">
        <v>50.927717229552798</v>
      </c>
      <c r="T301" s="79">
        <v>6.3969103469010298</v>
      </c>
      <c r="U301" s="79">
        <v>27.670073923645401</v>
      </c>
      <c r="V301" s="79">
        <v>6.3663534051878701</v>
      </c>
      <c r="W301" s="79">
        <v>1.9099864251421701</v>
      </c>
      <c r="X301" s="79">
        <v>6.5706941299026003</v>
      </c>
      <c r="Y301" s="79">
        <v>0.93945176250581697</v>
      </c>
      <c r="Z301" s="79">
        <v>6.2359661964429796</v>
      </c>
      <c r="AA301" s="79">
        <v>32.431801106372198</v>
      </c>
      <c r="AB301" s="79">
        <v>1.20779790222169</v>
      </c>
      <c r="AC301" s="79">
        <v>3.4712294296120998</v>
      </c>
      <c r="AD301" s="79">
        <v>3.07295503073495</v>
      </c>
      <c r="AE301" s="79">
        <v>0.47909211493623</v>
      </c>
    </row>
    <row r="302" spans="1:31" x14ac:dyDescent="0.35">
      <c r="A302" t="s">
        <v>239</v>
      </c>
      <c r="B302" s="79">
        <v>23525.0046174569</v>
      </c>
      <c r="C302" s="79">
        <v>20045.763239012798</v>
      </c>
      <c r="D302" s="79">
        <v>70000</v>
      </c>
      <c r="E302" s="79">
        <v>254759.644991749</v>
      </c>
      <c r="F302" s="79">
        <v>1536.14827395462</v>
      </c>
      <c r="G302" s="79">
        <v>15611.713209436501</v>
      </c>
      <c r="H302" s="79">
        <v>14182.8302173012</v>
      </c>
      <c r="I302" s="79">
        <v>419.05507320177799</v>
      </c>
      <c r="J302" s="79">
        <v>1469.4465599017799</v>
      </c>
      <c r="K302" s="79">
        <v>103438.34949639101</v>
      </c>
      <c r="L302" s="79">
        <v>48.593902837371701</v>
      </c>
      <c r="M302" s="79">
        <v>325.56119444376799</v>
      </c>
      <c r="N302" s="79">
        <v>324.75954388277802</v>
      </c>
      <c r="O302" s="79">
        <v>325.95753999511498</v>
      </c>
      <c r="P302" s="79">
        <v>162.72483203551801</v>
      </c>
      <c r="Q302" s="79">
        <v>260.37885463563401</v>
      </c>
      <c r="R302" s="79">
        <v>23.8592031093049</v>
      </c>
      <c r="S302" s="79">
        <v>51.1852334948994</v>
      </c>
      <c r="T302" s="79">
        <v>6.5555007922494601</v>
      </c>
      <c r="U302" s="79">
        <v>27.560016535820399</v>
      </c>
      <c r="V302" s="79">
        <v>6.2010215526354502</v>
      </c>
      <c r="W302" s="79">
        <v>1.9382448816765301</v>
      </c>
      <c r="X302" s="79">
        <v>6.3352291893294703</v>
      </c>
      <c r="Y302" s="79">
        <v>0.95630663128499005</v>
      </c>
      <c r="Z302" s="79">
        <v>5.9553526407963</v>
      </c>
      <c r="AA302" s="79">
        <v>31.9509289271253</v>
      </c>
      <c r="AB302" s="79">
        <v>1.2154812714769401</v>
      </c>
      <c r="AC302" s="79">
        <v>3.2817616386913002</v>
      </c>
      <c r="AD302" s="79">
        <v>3.1428155035255401</v>
      </c>
      <c r="AE302" s="79">
        <v>0.49642554244630999</v>
      </c>
    </row>
    <row r="303" spans="1:31" x14ac:dyDescent="0.35">
      <c r="A303" t="s">
        <v>239</v>
      </c>
      <c r="B303" s="79">
        <v>23859.1508717625</v>
      </c>
      <c r="C303" s="79">
        <v>19979.348125639001</v>
      </c>
      <c r="D303" s="79">
        <v>70000</v>
      </c>
      <c r="E303" s="79">
        <v>260321.72711583201</v>
      </c>
      <c r="F303" s="79">
        <v>1527.0828362382899</v>
      </c>
      <c r="G303" s="79">
        <v>15661.0638191987</v>
      </c>
      <c r="H303" s="79">
        <v>14354.971551304599</v>
      </c>
      <c r="I303" s="79">
        <v>418.32728070094902</v>
      </c>
      <c r="J303" s="79">
        <v>1476.1553890958901</v>
      </c>
      <c r="K303" s="79">
        <v>104105.06825348501</v>
      </c>
      <c r="L303" s="79">
        <v>49.205395999013803</v>
      </c>
      <c r="M303" s="79">
        <v>328.27195618017402</v>
      </c>
      <c r="N303" s="79">
        <v>327.82816217456002</v>
      </c>
      <c r="O303" s="79">
        <v>327.92958050028301</v>
      </c>
      <c r="P303" s="79">
        <v>166.275163112027</v>
      </c>
      <c r="Q303" s="79">
        <v>254.19020553855799</v>
      </c>
      <c r="R303" s="79">
        <v>24.392629642815098</v>
      </c>
      <c r="S303" s="79">
        <v>52.886825323126203</v>
      </c>
      <c r="T303" s="79">
        <v>6.5194914762659097</v>
      </c>
      <c r="U303" s="79">
        <v>27.9944507987876</v>
      </c>
      <c r="V303" s="79">
        <v>6.4754047982482703</v>
      </c>
      <c r="W303" s="79">
        <v>1.9277740886818699</v>
      </c>
      <c r="X303" s="79">
        <v>6.0697553475168204</v>
      </c>
      <c r="Y303" s="79">
        <v>0.98736529290020103</v>
      </c>
      <c r="Z303" s="79">
        <v>6.1246804075873804</v>
      </c>
      <c r="AA303" s="79">
        <v>31.8640109732547</v>
      </c>
      <c r="AB303" s="79">
        <v>1.1538875541732601</v>
      </c>
      <c r="AC303" s="79">
        <v>3.5150574790254798</v>
      </c>
      <c r="AD303" s="79">
        <v>3.0605153279274</v>
      </c>
      <c r="AE303" s="79">
        <v>0.48078455885620502</v>
      </c>
    </row>
    <row r="304" spans="1:31" x14ac:dyDescent="0.35">
      <c r="A304" t="s">
        <v>239</v>
      </c>
      <c r="B304" s="79">
        <v>23583.077412199898</v>
      </c>
      <c r="C304" s="79">
        <v>20040.0208937686</v>
      </c>
      <c r="D304" s="79">
        <v>70000</v>
      </c>
      <c r="E304" s="79">
        <v>261573.99441045101</v>
      </c>
      <c r="F304" s="79">
        <v>1518.4375627530601</v>
      </c>
      <c r="G304" s="79">
        <v>15635.7904375867</v>
      </c>
      <c r="H304" s="79">
        <v>14367.990095205399</v>
      </c>
      <c r="I304" s="79">
        <v>421.04183421019701</v>
      </c>
      <c r="J304" s="79">
        <v>1488.40388473809</v>
      </c>
      <c r="K304" s="79">
        <v>103968.978159866</v>
      </c>
      <c r="L304" s="79">
        <v>49.201498701451399</v>
      </c>
      <c r="M304" s="79">
        <v>328.97746713025401</v>
      </c>
      <c r="N304" s="79">
        <v>327.60221326658001</v>
      </c>
      <c r="O304" s="79">
        <v>330.097881439432</v>
      </c>
      <c r="P304" s="79">
        <v>165.85267048043701</v>
      </c>
      <c r="Q304" s="79">
        <v>262.82511244361501</v>
      </c>
      <c r="R304" s="79">
        <v>24.2049004411247</v>
      </c>
      <c r="S304" s="79">
        <v>52.673612255310999</v>
      </c>
      <c r="T304" s="79">
        <v>6.5852013604656099</v>
      </c>
      <c r="U304" s="79">
        <v>27.0773112525637</v>
      </c>
      <c r="V304" s="79">
        <v>6.2799892082374296</v>
      </c>
      <c r="W304" s="79">
        <v>1.8551472420040001</v>
      </c>
      <c r="X304" s="79">
        <v>6.3581476974155997</v>
      </c>
      <c r="Y304" s="79">
        <v>0.95266622903715203</v>
      </c>
      <c r="Z304" s="79">
        <v>5.7600552718408702</v>
      </c>
      <c r="AA304" s="79">
        <v>31.905133645305401</v>
      </c>
      <c r="AB304" s="79">
        <v>1.14836585532564</v>
      </c>
      <c r="AC304" s="79">
        <v>3.38502201527929</v>
      </c>
      <c r="AD304" s="79">
        <v>3.0498106052680698</v>
      </c>
      <c r="AE304" s="79">
        <v>0.479737975253965</v>
      </c>
    </row>
    <row r="305" spans="1:31" x14ac:dyDescent="0.35">
      <c r="A305" t="s">
        <v>239</v>
      </c>
      <c r="B305" s="79">
        <v>23458.554734359699</v>
      </c>
      <c r="C305" s="79">
        <v>19976.665471237098</v>
      </c>
      <c r="D305" s="79">
        <v>70000</v>
      </c>
      <c r="E305" s="79">
        <v>259176.892474049</v>
      </c>
      <c r="F305" s="79">
        <v>1511.07166773684</v>
      </c>
      <c r="G305" s="79">
        <v>15698.422294276101</v>
      </c>
      <c r="H305" s="79">
        <v>14116.590579030701</v>
      </c>
      <c r="I305" s="79">
        <v>415.141509520949</v>
      </c>
      <c r="J305" s="79">
        <v>1459.47427247526</v>
      </c>
      <c r="K305" s="79">
        <v>102476.95342131901</v>
      </c>
      <c r="L305" s="79">
        <v>48.781468755777098</v>
      </c>
      <c r="M305" s="79">
        <v>325.52598509504099</v>
      </c>
      <c r="N305" s="79">
        <v>322.68016799067902</v>
      </c>
      <c r="O305" s="79">
        <v>324.68043198497202</v>
      </c>
      <c r="P305" s="79">
        <v>165.34455468949099</v>
      </c>
      <c r="Q305" s="79">
        <v>250.629095380682</v>
      </c>
      <c r="R305" s="79">
        <v>23.937794736900699</v>
      </c>
      <c r="S305" s="79">
        <v>51.8268481154198</v>
      </c>
      <c r="T305" s="79">
        <v>6.5076750502998602</v>
      </c>
      <c r="U305" s="79">
        <v>27.198062245001701</v>
      </c>
      <c r="V305" s="79">
        <v>6.3075437914560402</v>
      </c>
      <c r="W305" s="79">
        <v>1.81635415942099</v>
      </c>
      <c r="X305" s="79">
        <v>6.4199120670533896</v>
      </c>
      <c r="Y305" s="79">
        <v>0.92200507184517</v>
      </c>
      <c r="Z305" s="79">
        <v>6.1320080956397396</v>
      </c>
      <c r="AA305" s="79">
        <v>31.273619895040699</v>
      </c>
      <c r="AB305" s="79">
        <v>1.20480023613481</v>
      </c>
      <c r="AC305" s="79">
        <v>3.3248833758670702</v>
      </c>
      <c r="AD305" s="79">
        <v>3.21465596909922</v>
      </c>
      <c r="AE305" s="79">
        <v>0.47264678658432602</v>
      </c>
    </row>
    <row r="306" spans="1:31" x14ac:dyDescent="0.35">
      <c r="A306" t="s">
        <v>239</v>
      </c>
      <c r="B306" s="79">
        <v>23523.015740487299</v>
      </c>
      <c r="C306" s="79">
        <v>19751.711611694001</v>
      </c>
      <c r="D306" s="79">
        <v>70000</v>
      </c>
      <c r="E306" s="79">
        <v>257213.39834399399</v>
      </c>
      <c r="F306" s="79">
        <v>1499.0759457326601</v>
      </c>
      <c r="G306" s="79">
        <v>15539.4993059919</v>
      </c>
      <c r="H306" s="79">
        <v>14149.499632793901</v>
      </c>
      <c r="I306" s="79">
        <v>414.77327567950601</v>
      </c>
      <c r="J306" s="79">
        <v>1484.5590611047101</v>
      </c>
      <c r="K306" s="79">
        <v>103299.13345331499</v>
      </c>
      <c r="L306" s="79">
        <v>48.247681013204598</v>
      </c>
      <c r="M306" s="79">
        <v>326.323202790116</v>
      </c>
      <c r="N306" s="79">
        <v>323.985394966277</v>
      </c>
      <c r="O306" s="79">
        <v>324.85216414927601</v>
      </c>
      <c r="P306" s="79">
        <v>164.01654233267701</v>
      </c>
      <c r="Q306" s="79">
        <v>255.6592404271</v>
      </c>
      <c r="R306" s="79">
        <v>23.716869791611899</v>
      </c>
      <c r="S306" s="79">
        <v>51.525467379635501</v>
      </c>
      <c r="T306" s="79">
        <v>6.4023628844899099</v>
      </c>
      <c r="U306" s="79">
        <v>27.026603920125201</v>
      </c>
      <c r="V306" s="79">
        <v>6.2785843749716301</v>
      </c>
      <c r="W306" s="79">
        <v>1.7659469969049399</v>
      </c>
      <c r="X306" s="79">
        <v>6.2256471255249002</v>
      </c>
      <c r="Y306" s="79">
        <v>0.94649048852053297</v>
      </c>
      <c r="Z306" s="79">
        <v>5.9084138889771003</v>
      </c>
      <c r="AA306" s="79">
        <v>30.9267107923176</v>
      </c>
      <c r="AB306" s="79">
        <v>1.18441676320196</v>
      </c>
      <c r="AC306" s="79">
        <v>3.3484325645316799</v>
      </c>
      <c r="AD306" s="79">
        <v>3.0863263381414598</v>
      </c>
      <c r="AE306" s="79">
        <v>0.41821283893499001</v>
      </c>
    </row>
    <row r="307" spans="1:31" x14ac:dyDescent="0.35">
      <c r="A307" t="s">
        <v>239</v>
      </c>
      <c r="B307" s="79">
        <v>23398.814727265399</v>
      </c>
      <c r="C307" s="79">
        <v>20019.929602524498</v>
      </c>
      <c r="D307" s="79">
        <v>70000</v>
      </c>
      <c r="E307" s="79">
        <v>258916.052115445</v>
      </c>
      <c r="F307" s="79">
        <v>1539.17288610939</v>
      </c>
      <c r="G307" s="79">
        <v>15435.818930002601</v>
      </c>
      <c r="H307" s="79">
        <v>14414.265532695799</v>
      </c>
      <c r="I307" s="79">
        <v>418.31800206360401</v>
      </c>
      <c r="J307" s="79">
        <v>1492.6230615167899</v>
      </c>
      <c r="K307" s="79">
        <v>106456.06636130001</v>
      </c>
      <c r="L307" s="79">
        <v>48.4902150824513</v>
      </c>
      <c r="M307" s="79">
        <v>331.42081256821598</v>
      </c>
      <c r="N307" s="79">
        <v>328.37305923466499</v>
      </c>
      <c r="O307" s="79">
        <v>329.43422527752102</v>
      </c>
      <c r="P307" s="79">
        <v>163.00506916364401</v>
      </c>
      <c r="Q307" s="79">
        <v>251.83954048790901</v>
      </c>
      <c r="R307" s="79">
        <v>24.4502101693156</v>
      </c>
      <c r="S307" s="79">
        <v>51.936963421185801</v>
      </c>
      <c r="T307" s="79">
        <v>6.4300720750513198</v>
      </c>
      <c r="U307" s="79">
        <v>27.822971835171799</v>
      </c>
      <c r="V307" s="79">
        <v>6.4303613330336198</v>
      </c>
      <c r="W307" s="79">
        <v>1.8983543637253599</v>
      </c>
      <c r="X307" s="79">
        <v>5.8529735849359099</v>
      </c>
      <c r="Y307" s="79">
        <v>0.93646890114642201</v>
      </c>
      <c r="Z307" s="79">
        <v>5.76252715700568</v>
      </c>
      <c r="AA307" s="79">
        <v>31.494322598027601</v>
      </c>
      <c r="AB307" s="79">
        <v>1.1567861464373901</v>
      </c>
      <c r="AC307" s="79">
        <v>3.3660553819428198</v>
      </c>
      <c r="AD307" s="79">
        <v>3.0028382716065201</v>
      </c>
      <c r="AE307" s="79">
        <v>0.459442633784721</v>
      </c>
    </row>
    <row r="308" spans="1:31" x14ac:dyDescent="0.35">
      <c r="A308" t="s">
        <v>239</v>
      </c>
      <c r="B308" s="79">
        <v>23422.313121084699</v>
      </c>
      <c r="C308" s="79">
        <v>19770.896215812099</v>
      </c>
      <c r="D308" s="79">
        <v>70000</v>
      </c>
      <c r="E308" s="79">
        <v>254071.91423549599</v>
      </c>
      <c r="F308" s="79">
        <v>1497.29416632213</v>
      </c>
      <c r="G308" s="79">
        <v>15400.551980465099</v>
      </c>
      <c r="H308" s="79">
        <v>14149.844757585801</v>
      </c>
      <c r="I308" s="79">
        <v>415.098247219141</v>
      </c>
      <c r="J308" s="79">
        <v>1469.8372456371801</v>
      </c>
      <c r="K308" s="79">
        <v>104668.95978144799</v>
      </c>
      <c r="L308" s="79">
        <v>48.6437411234417</v>
      </c>
      <c r="M308" s="79">
        <v>328.12424374579598</v>
      </c>
      <c r="N308" s="79">
        <v>325.17047787424502</v>
      </c>
      <c r="O308" s="79">
        <v>327.74223190548798</v>
      </c>
      <c r="P308" s="79">
        <v>165.99386607886299</v>
      </c>
      <c r="Q308" s="79">
        <v>256.993675162393</v>
      </c>
      <c r="R308" s="79">
        <v>23.844445722939899</v>
      </c>
      <c r="S308" s="79">
        <v>51.562511906849601</v>
      </c>
      <c r="T308" s="79">
        <v>6.3425333726623698</v>
      </c>
      <c r="U308" s="79">
        <v>26.9587918862611</v>
      </c>
      <c r="V308" s="79">
        <v>6.44345494505139</v>
      </c>
      <c r="W308" s="79">
        <v>1.85677571461656</v>
      </c>
      <c r="X308" s="79">
        <v>6.1161489491562504</v>
      </c>
      <c r="Y308" s="79">
        <v>0.93259985203988904</v>
      </c>
      <c r="Z308" s="79">
        <v>6.0656577625600203</v>
      </c>
      <c r="AA308" s="79">
        <v>31.362735638453699</v>
      </c>
      <c r="AB308" s="79">
        <v>1.1730275943714601</v>
      </c>
      <c r="AC308" s="79">
        <v>3.4740572613589999</v>
      </c>
      <c r="AD308" s="79">
        <v>3.10647779411708</v>
      </c>
      <c r="AE308" s="79">
        <v>0.44475043459732699</v>
      </c>
    </row>
    <row r="309" spans="1:31" x14ac:dyDescent="0.35">
      <c r="A309" t="s">
        <v>239</v>
      </c>
      <c r="B309" s="79">
        <v>23469.684394088999</v>
      </c>
      <c r="C309" s="79">
        <v>19787.824291936999</v>
      </c>
      <c r="D309" s="79">
        <v>70000</v>
      </c>
      <c r="E309" s="79">
        <v>256023.022688044</v>
      </c>
      <c r="F309" s="79">
        <v>1573.46555422909</v>
      </c>
      <c r="G309" s="79">
        <v>15481.7569349232</v>
      </c>
      <c r="H309" s="79">
        <v>14219.0127426866</v>
      </c>
      <c r="I309" s="79">
        <v>421.11458024966799</v>
      </c>
      <c r="J309" s="79">
        <v>1488.12061876033</v>
      </c>
      <c r="K309" s="79">
        <v>102883.14929621</v>
      </c>
      <c r="L309" s="79">
        <v>48.570901240073098</v>
      </c>
      <c r="M309" s="79">
        <v>330.18365978983297</v>
      </c>
      <c r="N309" s="79">
        <v>328.50374493263001</v>
      </c>
      <c r="O309" s="79">
        <v>330.44489211942903</v>
      </c>
      <c r="P309" s="79">
        <v>164.29796921054501</v>
      </c>
      <c r="Q309" s="79">
        <v>263.98621509808697</v>
      </c>
      <c r="R309" s="79">
        <v>24.063668241301102</v>
      </c>
      <c r="S309" s="79">
        <v>51.898349961153997</v>
      </c>
      <c r="T309" s="79">
        <v>6.4314704875959396</v>
      </c>
      <c r="U309" s="79">
        <v>27.312898549486601</v>
      </c>
      <c r="V309" s="79">
        <v>6.6157570389660103</v>
      </c>
      <c r="W309" s="79">
        <v>1.8934042407303699</v>
      </c>
      <c r="X309" s="79">
        <v>6.4114967810058801</v>
      </c>
      <c r="Y309" s="79">
        <v>0.96513678357067301</v>
      </c>
      <c r="Z309" s="79">
        <v>6.0149193039256099</v>
      </c>
      <c r="AA309" s="79">
        <v>31.860145192232402</v>
      </c>
      <c r="AB309" s="79">
        <v>1.2091289411953201</v>
      </c>
      <c r="AC309" s="79">
        <v>3.3472452522797602</v>
      </c>
      <c r="AD309" s="79">
        <v>3.1897006474845799</v>
      </c>
      <c r="AE309" s="79">
        <v>0.475196087967312</v>
      </c>
    </row>
    <row r="310" spans="1:31" x14ac:dyDescent="0.35">
      <c r="A310" t="s">
        <v>239</v>
      </c>
      <c r="B310" s="79">
        <v>23885.3438053633</v>
      </c>
      <c r="C310" s="79">
        <v>19586.706765808201</v>
      </c>
      <c r="D310" s="79">
        <v>70000</v>
      </c>
      <c r="E310" s="79">
        <v>264874.89643830899</v>
      </c>
      <c r="F310" s="79">
        <v>1573.1633528567399</v>
      </c>
      <c r="G310" s="79">
        <v>16235.860416253199</v>
      </c>
      <c r="H310" s="79">
        <v>14033.351687893301</v>
      </c>
      <c r="I310" s="79">
        <v>417.90919480908599</v>
      </c>
      <c r="J310" s="79">
        <v>1483.0645645229199</v>
      </c>
      <c r="K310" s="79">
        <v>102676.308733618</v>
      </c>
      <c r="L310" s="79">
        <v>50.533127516712</v>
      </c>
      <c r="M310" s="79">
        <v>323.40898013725803</v>
      </c>
      <c r="N310" s="79">
        <v>320.9941586411</v>
      </c>
      <c r="O310" s="79">
        <v>323.74035633272803</v>
      </c>
      <c r="P310" s="79">
        <v>171.37552417885701</v>
      </c>
      <c r="Q310" s="79">
        <v>257.392560524033</v>
      </c>
      <c r="R310" s="79">
        <v>23.854511225195999</v>
      </c>
      <c r="S310" s="79">
        <v>50.9109373932057</v>
      </c>
      <c r="T310" s="79">
        <v>6.3981698347468896</v>
      </c>
      <c r="U310" s="79">
        <v>27.354778500937201</v>
      </c>
      <c r="V310" s="79">
        <v>6.2988386064831596</v>
      </c>
      <c r="W310" s="79">
        <v>1.8480594409862301</v>
      </c>
      <c r="X310" s="79">
        <v>6.2697396842294904</v>
      </c>
      <c r="Y310" s="79">
        <v>0.990929011109276</v>
      </c>
      <c r="Z310" s="79">
        <v>6.1057719389599301</v>
      </c>
      <c r="AA310" s="79">
        <v>32.3443381806714</v>
      </c>
      <c r="AB310" s="79">
        <v>1.2056423446225499</v>
      </c>
      <c r="AC310" s="79">
        <v>3.33444588345573</v>
      </c>
      <c r="AD310" s="79">
        <v>3.0978775694888099</v>
      </c>
      <c r="AE310" s="79">
        <v>0.48126449266042698</v>
      </c>
    </row>
    <row r="311" spans="1:31" x14ac:dyDescent="0.35">
      <c r="A311" t="s">
        <v>239</v>
      </c>
      <c r="B311" s="79">
        <v>23436.2176537372</v>
      </c>
      <c r="C311" s="79">
        <v>19938.838975343398</v>
      </c>
      <c r="D311" s="79">
        <v>70000</v>
      </c>
      <c r="E311" s="79">
        <v>258185.22553294399</v>
      </c>
      <c r="F311" s="79">
        <v>1534.6485309698801</v>
      </c>
      <c r="G311" s="79">
        <v>15463.7391390061</v>
      </c>
      <c r="H311" s="79">
        <v>14282.0808168364</v>
      </c>
      <c r="I311" s="79">
        <v>418.91791546638501</v>
      </c>
      <c r="J311" s="79">
        <v>1499.50927741841</v>
      </c>
      <c r="K311" s="79">
        <v>105789.055085425</v>
      </c>
      <c r="L311" s="79">
        <v>48.899066680098201</v>
      </c>
      <c r="M311" s="79">
        <v>330.93903159735299</v>
      </c>
      <c r="N311" s="79">
        <v>329.058926107128</v>
      </c>
      <c r="O311" s="79">
        <v>329.95065754567599</v>
      </c>
      <c r="P311" s="79">
        <v>165.88707805206101</v>
      </c>
      <c r="Q311" s="79">
        <v>257.56070911179398</v>
      </c>
      <c r="R311" s="79">
        <v>24.289938778345899</v>
      </c>
      <c r="S311" s="79">
        <v>52.668869387360999</v>
      </c>
      <c r="T311" s="79">
        <v>6.51112299432664</v>
      </c>
      <c r="U311" s="79">
        <v>27.330357260890999</v>
      </c>
      <c r="V311" s="79">
        <v>6.31746475949629</v>
      </c>
      <c r="W311" s="79">
        <v>1.88221106746821</v>
      </c>
      <c r="X311" s="79">
        <v>6.3905431908947596</v>
      </c>
      <c r="Y311" s="79">
        <v>0.96238373910913499</v>
      </c>
      <c r="Z311" s="79">
        <v>6.2542593872759698</v>
      </c>
      <c r="AA311" s="79">
        <v>32.281961600545202</v>
      </c>
      <c r="AB311" s="79">
        <v>1.1640550953123201</v>
      </c>
      <c r="AC311" s="79">
        <v>3.3675980457099302</v>
      </c>
      <c r="AD311" s="79">
        <v>3.3360499019236198</v>
      </c>
      <c r="AE311" s="79">
        <v>0.46763180157699002</v>
      </c>
    </row>
    <row r="312" spans="1:31" x14ac:dyDescent="0.35">
      <c r="A312" t="s">
        <v>239</v>
      </c>
      <c r="B312" s="79">
        <v>23611.3385336584</v>
      </c>
      <c r="C312" s="79">
        <v>19881.262432406202</v>
      </c>
      <c r="D312" s="79">
        <v>70000</v>
      </c>
      <c r="E312" s="79">
        <v>257901.32493978899</v>
      </c>
      <c r="F312" s="79">
        <v>1576.50522367439</v>
      </c>
      <c r="G312" s="79">
        <v>15374.5017993646</v>
      </c>
      <c r="H312" s="79">
        <v>14368.244780083</v>
      </c>
      <c r="I312" s="79">
        <v>424.40346579429502</v>
      </c>
      <c r="J312" s="79">
        <v>1491.72997612995</v>
      </c>
      <c r="K312" s="79">
        <v>104653.306686019</v>
      </c>
      <c r="L312" s="79">
        <v>48.847831354526001</v>
      </c>
      <c r="M312" s="79">
        <v>330.634023298133</v>
      </c>
      <c r="N312" s="79">
        <v>329.20551364639198</v>
      </c>
      <c r="O312" s="79">
        <v>329.85222762523603</v>
      </c>
      <c r="P312" s="79">
        <v>165.93573088758501</v>
      </c>
      <c r="Q312" s="79">
        <v>267.55576423808901</v>
      </c>
      <c r="R312" s="79">
        <v>24.450274340980901</v>
      </c>
      <c r="S312" s="79">
        <v>52.259673275322598</v>
      </c>
      <c r="T312" s="79">
        <v>6.4903093798163001</v>
      </c>
      <c r="U312" s="79">
        <v>27.092409702056401</v>
      </c>
      <c r="V312" s="79">
        <v>6.5738368648872401</v>
      </c>
      <c r="W312" s="79">
        <v>1.8586681874097</v>
      </c>
      <c r="X312" s="79">
        <v>6.0999176048100798</v>
      </c>
      <c r="Y312" s="79">
        <v>0.94159407108447901</v>
      </c>
      <c r="Z312" s="79">
        <v>5.9079846417564301</v>
      </c>
      <c r="AA312" s="79">
        <v>32.4219047762748</v>
      </c>
      <c r="AB312" s="79">
        <v>1.24281886513625</v>
      </c>
      <c r="AC312" s="79">
        <v>3.49400731256807</v>
      </c>
      <c r="AD312" s="79">
        <v>3.1077546654001802</v>
      </c>
      <c r="AE312" s="79">
        <v>0.47148059579631202</v>
      </c>
    </row>
    <row r="313" spans="1:31" x14ac:dyDescent="0.35">
      <c r="A313" t="s">
        <v>239</v>
      </c>
      <c r="B313" s="79">
        <v>23267.693192794901</v>
      </c>
      <c r="C313" s="79">
        <v>19663.856527331202</v>
      </c>
      <c r="D313" s="79">
        <v>70000</v>
      </c>
      <c r="E313" s="79">
        <v>256464.54062950099</v>
      </c>
      <c r="F313" s="79">
        <v>1547.9555284406299</v>
      </c>
      <c r="G313" s="79">
        <v>15364.8787468792</v>
      </c>
      <c r="H313" s="79">
        <v>14272.7246624908</v>
      </c>
      <c r="I313" s="79">
        <v>416.944268280247</v>
      </c>
      <c r="J313" s="79">
        <v>1506.7755315964801</v>
      </c>
      <c r="K313" s="79">
        <v>103515.309177615</v>
      </c>
      <c r="L313" s="79">
        <v>48.425965529175301</v>
      </c>
      <c r="M313" s="79">
        <v>329.78035052683799</v>
      </c>
      <c r="N313" s="79">
        <v>326.64193938660799</v>
      </c>
      <c r="O313" s="79">
        <v>329.64919147197799</v>
      </c>
      <c r="P313" s="79">
        <v>167.62836821063399</v>
      </c>
      <c r="Q313" s="79">
        <v>242.70619432322201</v>
      </c>
      <c r="R313" s="79">
        <v>24.315908449244802</v>
      </c>
      <c r="S313" s="79">
        <v>51.946756268432303</v>
      </c>
      <c r="T313" s="79">
        <v>6.5108307214393299</v>
      </c>
      <c r="U313" s="79">
        <v>27.436045048430501</v>
      </c>
      <c r="V313" s="79">
        <v>6.2742472823692204</v>
      </c>
      <c r="W313" s="79">
        <v>1.8411717318260199</v>
      </c>
      <c r="X313" s="79">
        <v>6.2539526283680704</v>
      </c>
      <c r="Y313" s="79">
        <v>0.93411316377715303</v>
      </c>
      <c r="Z313" s="79">
        <v>6.0915733047722203</v>
      </c>
      <c r="AA313" s="79">
        <v>31.544517641829898</v>
      </c>
      <c r="AB313" s="79">
        <v>1.1630084962804299</v>
      </c>
      <c r="AC313" s="79">
        <v>3.3193913628432798</v>
      </c>
      <c r="AD313" s="79">
        <v>3.05496591236796</v>
      </c>
      <c r="AE313" s="79">
        <v>0.48506451027524999</v>
      </c>
    </row>
    <row r="314" spans="1:31" x14ac:dyDescent="0.35">
      <c r="A314" t="s">
        <v>239</v>
      </c>
      <c r="B314" s="79">
        <v>23345.409556078299</v>
      </c>
      <c r="C314" s="79">
        <v>19745.562553264201</v>
      </c>
      <c r="D314" s="79">
        <v>70000</v>
      </c>
      <c r="E314" s="79">
        <v>259294.93501547299</v>
      </c>
      <c r="F314" s="79">
        <v>1537.5503425946699</v>
      </c>
      <c r="G314" s="79">
        <v>15403.0845513436</v>
      </c>
      <c r="H314" s="79">
        <v>14276.313142900401</v>
      </c>
      <c r="I314" s="79">
        <v>414.67919476708198</v>
      </c>
      <c r="J314" s="79">
        <v>1489.6040339897199</v>
      </c>
      <c r="K314" s="79">
        <v>103368.93084971901</v>
      </c>
      <c r="L314" s="79">
        <v>48.582891116317803</v>
      </c>
      <c r="M314" s="79">
        <v>328.54764574879403</v>
      </c>
      <c r="N314" s="79">
        <v>324.81355308987003</v>
      </c>
      <c r="O314" s="79">
        <v>327.09486130623998</v>
      </c>
      <c r="P314" s="79">
        <v>164.431345823459</v>
      </c>
      <c r="Q314" s="79">
        <v>259.86614194513697</v>
      </c>
      <c r="R314" s="79">
        <v>23.953431728059801</v>
      </c>
      <c r="S314" s="79">
        <v>51.740989106964598</v>
      </c>
      <c r="T314" s="79">
        <v>6.4344406973311399</v>
      </c>
      <c r="U314" s="79">
        <v>27.176677680623499</v>
      </c>
      <c r="V314" s="79">
        <v>6.0143737341300199</v>
      </c>
      <c r="W314" s="79">
        <v>1.8918350074422601</v>
      </c>
      <c r="X314" s="79">
        <v>6.1599510452230897</v>
      </c>
      <c r="Y314" s="79">
        <v>0.92715131961525898</v>
      </c>
      <c r="Z314" s="79">
        <v>5.7999515015272101</v>
      </c>
      <c r="AA314" s="79">
        <v>31.338153117692698</v>
      </c>
      <c r="AB314" s="79">
        <v>1.15070672080462</v>
      </c>
      <c r="AC314" s="79">
        <v>3.4984274622333902</v>
      </c>
      <c r="AD314" s="79">
        <v>3.1858336097106701</v>
      </c>
      <c r="AE314" s="79">
        <v>0.46815041783439298</v>
      </c>
    </row>
    <row r="315" spans="1:31" x14ac:dyDescent="0.35">
      <c r="A315" t="s">
        <v>239</v>
      </c>
      <c r="B315" s="79">
        <v>23470.0812376424</v>
      </c>
      <c r="C315" s="79">
        <v>19952.988418634599</v>
      </c>
      <c r="D315" s="79">
        <v>70000</v>
      </c>
      <c r="E315" s="79">
        <v>258589.63303774901</v>
      </c>
      <c r="F315" s="79">
        <v>1517.10932278466</v>
      </c>
      <c r="G315" s="79">
        <v>15495.1053524654</v>
      </c>
      <c r="H315" s="79">
        <v>14231.7370594232</v>
      </c>
      <c r="I315" s="79">
        <v>420.25788188060898</v>
      </c>
      <c r="J315" s="79">
        <v>1538.24976968697</v>
      </c>
      <c r="K315" s="79">
        <v>103973.36684277801</v>
      </c>
      <c r="L315" s="79">
        <v>49.003034216251699</v>
      </c>
      <c r="M315" s="79">
        <v>331.81942192382297</v>
      </c>
      <c r="N315" s="79">
        <v>327.82489320046699</v>
      </c>
      <c r="O315" s="79">
        <v>329.423901825938</v>
      </c>
      <c r="P315" s="79">
        <v>166.27465396636401</v>
      </c>
      <c r="Q315" s="79">
        <v>259.589395606398</v>
      </c>
      <c r="R315" s="79">
        <v>24.249551075055599</v>
      </c>
      <c r="S315" s="79">
        <v>52.241234493064098</v>
      </c>
      <c r="T315" s="79">
        <v>6.42284014080803</v>
      </c>
      <c r="U315" s="79">
        <v>27.106708466670799</v>
      </c>
      <c r="V315" s="79">
        <v>6.0898464885063097</v>
      </c>
      <c r="W315" s="79">
        <v>1.8533226662729201</v>
      </c>
      <c r="X315" s="79">
        <v>6.30099684688882</v>
      </c>
      <c r="Y315" s="79">
        <v>0.98234949158299101</v>
      </c>
      <c r="Z315" s="79">
        <v>5.8860826970561799</v>
      </c>
      <c r="AA315" s="79">
        <v>31.721434415610201</v>
      </c>
      <c r="AB315" s="79">
        <v>1.2203448620092501</v>
      </c>
      <c r="AC315" s="79">
        <v>3.3596133438626299</v>
      </c>
      <c r="AD315" s="79">
        <v>3.1485754629680698</v>
      </c>
      <c r="AE315" s="79">
        <v>0.45456734219767297</v>
      </c>
    </row>
    <row r="316" spans="1:31" x14ac:dyDescent="0.35">
      <c r="A316" t="s">
        <v>239</v>
      </c>
      <c r="B316" s="79">
        <v>23509.724768091899</v>
      </c>
      <c r="C316" s="79">
        <v>19925.275341701701</v>
      </c>
      <c r="D316" s="79">
        <v>70000</v>
      </c>
      <c r="E316" s="79">
        <v>257936.102576067</v>
      </c>
      <c r="F316" s="79">
        <v>1517.1015236626199</v>
      </c>
      <c r="G316" s="79">
        <v>15228.9855364997</v>
      </c>
      <c r="H316" s="79">
        <v>14429.710536775499</v>
      </c>
      <c r="I316" s="79">
        <v>419.77047989671598</v>
      </c>
      <c r="J316" s="79">
        <v>1472.1573472525799</v>
      </c>
      <c r="K316" s="79">
        <v>104665.97646340499</v>
      </c>
      <c r="L316" s="79">
        <v>47.607613822485199</v>
      </c>
      <c r="M316" s="79">
        <v>330.41013226133902</v>
      </c>
      <c r="N316" s="79">
        <v>328.87472805854702</v>
      </c>
      <c r="O316" s="79">
        <v>327.34076223806699</v>
      </c>
      <c r="P316" s="79">
        <v>165.94214222500699</v>
      </c>
      <c r="Q316" s="79">
        <v>251.52395718912399</v>
      </c>
      <c r="R316" s="79">
        <v>23.966388679919401</v>
      </c>
      <c r="S316" s="79">
        <v>52.226971485095298</v>
      </c>
      <c r="T316" s="79">
        <v>6.4773519681300398</v>
      </c>
      <c r="U316" s="79">
        <v>27.5730747995296</v>
      </c>
      <c r="V316" s="79">
        <v>6.3559583337333798</v>
      </c>
      <c r="W316" s="79">
        <v>1.89255891020605</v>
      </c>
      <c r="X316" s="79">
        <v>6.1163756642151501</v>
      </c>
      <c r="Y316" s="79">
        <v>0.92587737237471202</v>
      </c>
      <c r="Z316" s="79">
        <v>6.0077226050769799</v>
      </c>
      <c r="AA316" s="79">
        <v>31.612325737296501</v>
      </c>
      <c r="AB316" s="79">
        <v>1.22325267975292</v>
      </c>
      <c r="AC316" s="79">
        <v>3.3621608773110898</v>
      </c>
      <c r="AD316" s="79">
        <v>3.2682774105015402</v>
      </c>
      <c r="AE316" s="79">
        <v>0.44241230420605199</v>
      </c>
    </row>
    <row r="317" spans="1:31" x14ac:dyDescent="0.35">
      <c r="A317" t="s">
        <v>239</v>
      </c>
      <c r="B317" s="79">
        <v>23178.868488149899</v>
      </c>
      <c r="C317" s="79">
        <v>19902.844634232199</v>
      </c>
      <c r="D317" s="79">
        <v>70000</v>
      </c>
      <c r="E317" s="79">
        <v>259251.09430889599</v>
      </c>
      <c r="F317" s="79">
        <v>1510.92041320671</v>
      </c>
      <c r="G317" s="79">
        <v>15202.838438143101</v>
      </c>
      <c r="H317" s="79">
        <v>14236.0269038812</v>
      </c>
      <c r="I317" s="79">
        <v>418.56180075662002</v>
      </c>
      <c r="J317" s="79">
        <v>1474.6628460608699</v>
      </c>
      <c r="K317" s="79">
        <v>103778.430881969</v>
      </c>
      <c r="L317" s="79">
        <v>47.933213115332599</v>
      </c>
      <c r="M317" s="79">
        <v>329.31587716420597</v>
      </c>
      <c r="N317" s="79">
        <v>327.48797421341698</v>
      </c>
      <c r="O317" s="79">
        <v>329.44928171987402</v>
      </c>
      <c r="P317" s="79">
        <v>163.03663315314199</v>
      </c>
      <c r="Q317" s="79">
        <v>259.42730107518901</v>
      </c>
      <c r="R317" s="79">
        <v>24.027244051961802</v>
      </c>
      <c r="S317" s="79">
        <v>51.771806744502001</v>
      </c>
      <c r="T317" s="79">
        <v>6.4866629104892199</v>
      </c>
      <c r="U317" s="79">
        <v>26.913696197486502</v>
      </c>
      <c r="V317" s="79">
        <v>5.9913023306342899</v>
      </c>
      <c r="W317" s="79">
        <v>1.9198348675296599</v>
      </c>
      <c r="X317" s="79">
        <v>6.2325176547321997</v>
      </c>
      <c r="Y317" s="79">
        <v>0.926470058726654</v>
      </c>
      <c r="Z317" s="79">
        <v>6.0655090942400003</v>
      </c>
      <c r="AA317" s="79">
        <v>31.4053907205261</v>
      </c>
      <c r="AB317" s="79">
        <v>1.14397099170114</v>
      </c>
      <c r="AC317" s="79">
        <v>3.3929260602821998</v>
      </c>
      <c r="AD317" s="79">
        <v>3.1478401454953602</v>
      </c>
      <c r="AE317" s="79">
        <v>0.45303027625373798</v>
      </c>
    </row>
    <row r="318" spans="1:31" x14ac:dyDescent="0.35">
      <c r="A318" t="s">
        <v>239</v>
      </c>
      <c r="B318" s="79">
        <v>23405.6031727513</v>
      </c>
      <c r="C318" s="79">
        <v>19864.520314043501</v>
      </c>
      <c r="D318" s="79">
        <v>70000</v>
      </c>
      <c r="E318" s="79">
        <v>257119.274215232</v>
      </c>
      <c r="F318" s="79">
        <v>1529.2271510323301</v>
      </c>
      <c r="G318" s="79">
        <v>15372.2996220557</v>
      </c>
      <c r="H318" s="79">
        <v>14156.167786957199</v>
      </c>
      <c r="I318" s="79">
        <v>417.68647519326498</v>
      </c>
      <c r="J318" s="79">
        <v>1474.90989482483</v>
      </c>
      <c r="K318" s="79">
        <v>103697.263135153</v>
      </c>
      <c r="L318" s="79">
        <v>48.3241340902782</v>
      </c>
      <c r="M318" s="79">
        <v>328.34133119254</v>
      </c>
      <c r="N318" s="79">
        <v>326.68479216909799</v>
      </c>
      <c r="O318" s="79">
        <v>326.24280633006202</v>
      </c>
      <c r="P318" s="79">
        <v>167.521710485287</v>
      </c>
      <c r="Q318" s="79">
        <v>249.15534920368199</v>
      </c>
      <c r="R318" s="79">
        <v>24.152381655275502</v>
      </c>
      <c r="S318" s="79">
        <v>52.206554191460299</v>
      </c>
      <c r="T318" s="79">
        <v>6.5226332028569498</v>
      </c>
      <c r="U318" s="79">
        <v>27.456612704552398</v>
      </c>
      <c r="V318" s="79">
        <v>6.2273208545190899</v>
      </c>
      <c r="W318" s="79">
        <v>1.9295540437188401</v>
      </c>
      <c r="X318" s="79">
        <v>6.4312005943467101</v>
      </c>
      <c r="Y318" s="79">
        <v>0.92338909339724495</v>
      </c>
      <c r="Z318" s="79">
        <v>5.8697681269033799</v>
      </c>
      <c r="AA318" s="79">
        <v>31.698073257360299</v>
      </c>
      <c r="AB318" s="79">
        <v>1.2224819855793101</v>
      </c>
      <c r="AC318" s="79">
        <v>3.4641840228872698</v>
      </c>
      <c r="AD318" s="79">
        <v>3.0528861420410598</v>
      </c>
      <c r="AE318" s="79">
        <v>0.46769553771521699</v>
      </c>
    </row>
    <row r="319" spans="1:31" x14ac:dyDescent="0.35">
      <c r="A319" t="s">
        <v>239</v>
      </c>
      <c r="B319" s="79">
        <v>22820.892432200701</v>
      </c>
      <c r="C319" s="79">
        <v>19495.466939042599</v>
      </c>
      <c r="D319" s="79">
        <v>70000</v>
      </c>
      <c r="E319" s="79">
        <v>255022.68378880501</v>
      </c>
      <c r="F319" s="79">
        <v>1484.97284127331</v>
      </c>
      <c r="G319" s="79">
        <v>15216.9023926109</v>
      </c>
      <c r="H319" s="79">
        <v>14210.4253708905</v>
      </c>
      <c r="I319" s="79">
        <v>418.04978095128598</v>
      </c>
      <c r="J319" s="79">
        <v>1483.04878374599</v>
      </c>
      <c r="K319" s="79">
        <v>103742.832985623</v>
      </c>
      <c r="L319" s="79">
        <v>47.961512913620801</v>
      </c>
      <c r="M319" s="79">
        <v>327.060162327304</v>
      </c>
      <c r="N319" s="79">
        <v>324.73577114047299</v>
      </c>
      <c r="O319" s="79">
        <v>325.798722006319</v>
      </c>
      <c r="P319" s="79">
        <v>161.46921229258999</v>
      </c>
      <c r="Q319" s="79">
        <v>250.89377009089799</v>
      </c>
      <c r="R319" s="79">
        <v>24.037885227697501</v>
      </c>
      <c r="S319" s="79">
        <v>51.104938766810399</v>
      </c>
      <c r="T319" s="79">
        <v>6.4498450824819296</v>
      </c>
      <c r="U319" s="79">
        <v>26.842496271036701</v>
      </c>
      <c r="V319" s="79">
        <v>6.1648658515100898</v>
      </c>
      <c r="W319" s="79">
        <v>1.8866794108593501</v>
      </c>
      <c r="X319" s="79">
        <v>6.1124583181998702</v>
      </c>
      <c r="Y319" s="79">
        <v>0.92536845354235198</v>
      </c>
      <c r="Z319" s="79">
        <v>6.1126052611006401</v>
      </c>
      <c r="AA319" s="79">
        <v>31.1155212534842</v>
      </c>
      <c r="AB319" s="79">
        <v>1.18209689367003</v>
      </c>
      <c r="AC319" s="79">
        <v>3.45117502895928</v>
      </c>
      <c r="AD319" s="79">
        <v>3.0704555143316199</v>
      </c>
      <c r="AE319" s="79">
        <v>0.44122600610400198</v>
      </c>
    </row>
    <row r="320" spans="1:31" x14ac:dyDescent="0.35">
      <c r="A320" t="s">
        <v>239</v>
      </c>
      <c r="B320" s="79">
        <v>23091.282672499899</v>
      </c>
      <c r="C320" s="79">
        <v>19852.9955993312</v>
      </c>
      <c r="D320" s="79">
        <v>70000</v>
      </c>
      <c r="E320" s="79">
        <v>256949.675316637</v>
      </c>
      <c r="F320" s="79">
        <v>1556.60026002118</v>
      </c>
      <c r="G320" s="79">
        <v>15164.3997346783</v>
      </c>
      <c r="H320" s="79">
        <v>14376.5397023398</v>
      </c>
      <c r="I320" s="79">
        <v>422.247801258962</v>
      </c>
      <c r="J320" s="79">
        <v>1461.9696970505599</v>
      </c>
      <c r="K320" s="79">
        <v>102958.344529654</v>
      </c>
      <c r="L320" s="79">
        <v>48.013446740939798</v>
      </c>
      <c r="M320" s="79">
        <v>326.963652361595</v>
      </c>
      <c r="N320" s="79">
        <v>325.95641791822902</v>
      </c>
      <c r="O320" s="79">
        <v>326.70394003633203</v>
      </c>
      <c r="P320" s="79">
        <v>167.26987950138701</v>
      </c>
      <c r="Q320" s="79">
        <v>254.63193817768399</v>
      </c>
      <c r="R320" s="79">
        <v>24.211167488752</v>
      </c>
      <c r="S320" s="79">
        <v>51.930077903439098</v>
      </c>
      <c r="T320" s="79">
        <v>6.5111980485177599</v>
      </c>
      <c r="U320" s="79">
        <v>26.9144082326522</v>
      </c>
      <c r="V320" s="79">
        <v>6.16119266163152</v>
      </c>
      <c r="W320" s="79">
        <v>1.88880079785962</v>
      </c>
      <c r="X320" s="79">
        <v>6.0748564048403404</v>
      </c>
      <c r="Y320" s="79">
        <v>0.97598996558631701</v>
      </c>
      <c r="Z320" s="79">
        <v>5.8790812846215497</v>
      </c>
      <c r="AA320" s="79">
        <v>31.552986180167</v>
      </c>
      <c r="AB320" s="79">
        <v>1.1490092909018499</v>
      </c>
      <c r="AC320" s="79">
        <v>3.47412124618889</v>
      </c>
      <c r="AD320" s="79">
        <v>3.1686615097477699</v>
      </c>
      <c r="AE320" s="79">
        <v>0.48391151275324701</v>
      </c>
    </row>
    <row r="321" spans="1:31" x14ac:dyDescent="0.35">
      <c r="A321" t="s">
        <v>239</v>
      </c>
      <c r="B321" s="79">
        <v>23657.502510392002</v>
      </c>
      <c r="C321" s="79">
        <v>19702.601353542799</v>
      </c>
      <c r="D321" s="79">
        <v>70000</v>
      </c>
      <c r="E321" s="79">
        <v>263743.41758521798</v>
      </c>
      <c r="F321" s="79">
        <v>1563.5198903989599</v>
      </c>
      <c r="G321" s="79">
        <v>16102.6457287876</v>
      </c>
      <c r="H321" s="79">
        <v>14110.972383357999</v>
      </c>
      <c r="I321" s="79">
        <v>415.99443421832899</v>
      </c>
      <c r="J321" s="79">
        <v>1480.0598185438901</v>
      </c>
      <c r="K321" s="79">
        <v>103215.237347876</v>
      </c>
      <c r="L321" s="79">
        <v>49.715757004967898</v>
      </c>
      <c r="M321" s="79">
        <v>325.85198803585899</v>
      </c>
      <c r="N321" s="79">
        <v>323.85981453199201</v>
      </c>
      <c r="O321" s="79">
        <v>325.618043868386</v>
      </c>
      <c r="P321" s="79">
        <v>166.23646741459299</v>
      </c>
      <c r="Q321" s="79">
        <v>259.10136726357501</v>
      </c>
      <c r="R321" s="79">
        <v>23.824566089279301</v>
      </c>
      <c r="S321" s="79">
        <v>50.134999216405298</v>
      </c>
      <c r="T321" s="79">
        <v>6.3941973265895804</v>
      </c>
      <c r="U321" s="79">
        <v>27.181811831294201</v>
      </c>
      <c r="V321" s="79">
        <v>6.4241696063160996</v>
      </c>
      <c r="W321" s="79">
        <v>1.8714003422010199</v>
      </c>
      <c r="X321" s="79">
        <v>6.4647790720477998</v>
      </c>
      <c r="Y321" s="79">
        <v>0.94657000154124804</v>
      </c>
      <c r="Z321" s="79">
        <v>6.1847768716804001</v>
      </c>
      <c r="AA321" s="79">
        <v>31.847553045490201</v>
      </c>
      <c r="AB321" s="79">
        <v>1.2151231825344999</v>
      </c>
      <c r="AC321" s="79">
        <v>3.28948964263666</v>
      </c>
      <c r="AD321" s="79">
        <v>3.0284448986907502</v>
      </c>
      <c r="AE321" s="79">
        <v>0.45902986200993101</v>
      </c>
    </row>
    <row r="322" spans="1:31" x14ac:dyDescent="0.35">
      <c r="A322" t="s">
        <v>239</v>
      </c>
      <c r="B322" s="79">
        <v>23185.2328237039</v>
      </c>
      <c r="C322" s="79">
        <v>19897.091396821001</v>
      </c>
      <c r="D322" s="79">
        <v>70000</v>
      </c>
      <c r="E322" s="79">
        <v>258648.79774406701</v>
      </c>
      <c r="F322" s="79">
        <v>1556.7136248356401</v>
      </c>
      <c r="G322" s="79">
        <v>15355.1054754002</v>
      </c>
      <c r="H322" s="79">
        <v>14344.145853063301</v>
      </c>
      <c r="I322" s="79">
        <v>417.53564920779598</v>
      </c>
      <c r="J322" s="79">
        <v>1471.85611437682</v>
      </c>
      <c r="K322" s="79">
        <v>104303.64552787101</v>
      </c>
      <c r="L322" s="79">
        <v>48.295079173297196</v>
      </c>
      <c r="M322" s="79">
        <v>328.24126898474202</v>
      </c>
      <c r="N322" s="79">
        <v>326.13577188425103</v>
      </c>
      <c r="O322" s="79">
        <v>327.044350007351</v>
      </c>
      <c r="P322" s="79">
        <v>164.45114142104401</v>
      </c>
      <c r="Q322" s="79">
        <v>260.99167886081199</v>
      </c>
      <c r="R322" s="79">
        <v>24.3993416801327</v>
      </c>
      <c r="S322" s="79">
        <v>52.491539923619001</v>
      </c>
      <c r="T322" s="79">
        <v>6.5727889647070299</v>
      </c>
      <c r="U322" s="79">
        <v>27.2475480748097</v>
      </c>
      <c r="V322" s="79">
        <v>6.2648108444575499</v>
      </c>
      <c r="W322" s="79">
        <v>1.8557196204275701</v>
      </c>
      <c r="X322" s="79">
        <v>6.4542607458539702</v>
      </c>
      <c r="Y322" s="79">
        <v>0.93120952909486898</v>
      </c>
      <c r="Z322" s="79">
        <v>6.00435687790754</v>
      </c>
      <c r="AA322" s="79">
        <v>31.5994862007332</v>
      </c>
      <c r="AB322" s="79">
        <v>1.21215730359741</v>
      </c>
      <c r="AC322" s="79">
        <v>3.4180294924463599</v>
      </c>
      <c r="AD322" s="79">
        <v>3.23519014696799</v>
      </c>
      <c r="AE322" s="79">
        <v>0.45159666303935297</v>
      </c>
    </row>
    <row r="323" spans="1:31" x14ac:dyDescent="0.35">
      <c r="A323" t="s">
        <v>239</v>
      </c>
      <c r="B323" s="79">
        <v>23084.882273769301</v>
      </c>
      <c r="C323" s="79">
        <v>20053.398607703599</v>
      </c>
      <c r="D323" s="79">
        <v>70000</v>
      </c>
      <c r="E323" s="79">
        <v>257993.91196446601</v>
      </c>
      <c r="F323" s="79">
        <v>1560.94722725668</v>
      </c>
      <c r="G323" s="79">
        <v>15525.953618949299</v>
      </c>
      <c r="H323" s="79">
        <v>14120.222786345899</v>
      </c>
      <c r="I323" s="79">
        <v>410.223087784114</v>
      </c>
      <c r="J323" s="79">
        <v>1454.48238308902</v>
      </c>
      <c r="K323" s="79">
        <v>103595.442567925</v>
      </c>
      <c r="L323" s="79">
        <v>48.469142959850601</v>
      </c>
      <c r="M323" s="79">
        <v>324.91754393468</v>
      </c>
      <c r="N323" s="79">
        <v>324.55326387300499</v>
      </c>
      <c r="O323" s="79">
        <v>325.78686307104698</v>
      </c>
      <c r="P323" s="79">
        <v>166.93126930597899</v>
      </c>
      <c r="Q323" s="79">
        <v>249.73764388061301</v>
      </c>
      <c r="R323" s="79">
        <v>23.974136111681499</v>
      </c>
      <c r="S323" s="79">
        <v>50.846725214500204</v>
      </c>
      <c r="T323" s="79">
        <v>6.3952941673414898</v>
      </c>
      <c r="U323" s="79">
        <v>27.0590056194333</v>
      </c>
      <c r="V323" s="79">
        <v>6.2106257587165796</v>
      </c>
      <c r="W323" s="79">
        <v>1.8901082002447001</v>
      </c>
      <c r="X323" s="79">
        <v>6.4257314517710702</v>
      </c>
      <c r="Y323" s="79">
        <v>0.96507735204128298</v>
      </c>
      <c r="Z323" s="79">
        <v>6.0460818438436297</v>
      </c>
      <c r="AA323" s="79">
        <v>31.913444098654001</v>
      </c>
      <c r="AB323" s="79">
        <v>1.1955654602938099</v>
      </c>
      <c r="AC323" s="79">
        <v>3.3887294155406402</v>
      </c>
      <c r="AD323" s="79">
        <v>3.2904947770066202</v>
      </c>
      <c r="AE323" s="79">
        <v>0.44773723923509101</v>
      </c>
    </row>
    <row r="324" spans="1:31" x14ac:dyDescent="0.35">
      <c r="A324" t="s">
        <v>239</v>
      </c>
      <c r="B324" s="79">
        <v>23327.6686650806</v>
      </c>
      <c r="C324" s="79">
        <v>20180.043443203602</v>
      </c>
      <c r="D324" s="79">
        <v>70000</v>
      </c>
      <c r="E324" s="79">
        <v>259660.74735171601</v>
      </c>
      <c r="F324" s="79">
        <v>1596.84178138622</v>
      </c>
      <c r="G324" s="79">
        <v>15536.0553559745</v>
      </c>
      <c r="H324" s="79">
        <v>14314.3486390736</v>
      </c>
      <c r="I324" s="79">
        <v>421.43788377306902</v>
      </c>
      <c r="J324" s="79">
        <v>1502.8776942766599</v>
      </c>
      <c r="K324" s="79">
        <v>105253.593766034</v>
      </c>
      <c r="L324" s="79">
        <v>49.102496432534799</v>
      </c>
      <c r="M324" s="79">
        <v>329.06693498892503</v>
      </c>
      <c r="N324" s="79">
        <v>328.26834275114101</v>
      </c>
      <c r="O324" s="79">
        <v>330.48540315876301</v>
      </c>
      <c r="P324" s="79">
        <v>170.07838847042601</v>
      </c>
      <c r="Q324" s="79">
        <v>254.64279964756599</v>
      </c>
      <c r="R324" s="79">
        <v>23.959461550493199</v>
      </c>
      <c r="S324" s="79">
        <v>51.675610476466197</v>
      </c>
      <c r="T324" s="79">
        <v>6.3282416912992296</v>
      </c>
      <c r="U324" s="79">
        <v>27.021102527852101</v>
      </c>
      <c r="V324" s="79">
        <v>6.2720466472769703</v>
      </c>
      <c r="W324" s="79">
        <v>1.87197109148126</v>
      </c>
      <c r="X324" s="79">
        <v>6.3105235938542199</v>
      </c>
      <c r="Y324" s="79">
        <v>0.97885690524707603</v>
      </c>
      <c r="Z324" s="79">
        <v>5.7405230144632897</v>
      </c>
      <c r="AA324" s="79">
        <v>31.8330398973408</v>
      </c>
      <c r="AB324" s="79">
        <v>1.1685983764025301</v>
      </c>
      <c r="AC324" s="79">
        <v>3.6044931521604302</v>
      </c>
      <c r="AD324" s="79">
        <v>3.1177879198122</v>
      </c>
      <c r="AE324" s="79">
        <v>0.45357287203797297</v>
      </c>
    </row>
    <row r="325" spans="1:31" x14ac:dyDescent="0.35">
      <c r="A325" t="s">
        <v>239</v>
      </c>
      <c r="B325" s="79">
        <v>23368.675398793399</v>
      </c>
      <c r="C325" s="79">
        <v>20021.4013623631</v>
      </c>
      <c r="D325" s="79">
        <v>70000</v>
      </c>
      <c r="E325" s="79">
        <v>255479.09284910699</v>
      </c>
      <c r="F325" s="79">
        <v>1500.33947110861</v>
      </c>
      <c r="G325" s="79">
        <v>15269.467626249399</v>
      </c>
      <c r="H325" s="79">
        <v>14211.380064393899</v>
      </c>
      <c r="I325" s="79">
        <v>412.47905420091797</v>
      </c>
      <c r="J325" s="79">
        <v>1427.49150539224</v>
      </c>
      <c r="K325" s="79">
        <v>102381.21450872401</v>
      </c>
      <c r="L325" s="79">
        <v>47.8786296398495</v>
      </c>
      <c r="M325" s="79">
        <v>327.66864277352198</v>
      </c>
      <c r="N325" s="79">
        <v>326.75788301650601</v>
      </c>
      <c r="O325" s="79">
        <v>328.01120640166602</v>
      </c>
      <c r="P325" s="79">
        <v>161.64798161847801</v>
      </c>
      <c r="Q325" s="79">
        <v>259.81523102989797</v>
      </c>
      <c r="R325" s="79">
        <v>24.054764785109299</v>
      </c>
      <c r="S325" s="79">
        <v>51.451090559946699</v>
      </c>
      <c r="T325" s="79">
        <v>6.38636799829123</v>
      </c>
      <c r="U325" s="79">
        <v>27.153690168653402</v>
      </c>
      <c r="V325" s="79">
        <v>6.1723365752593997</v>
      </c>
      <c r="W325" s="79">
        <v>1.85936752820305</v>
      </c>
      <c r="X325" s="79">
        <v>6.1926797964168498</v>
      </c>
      <c r="Y325" s="79">
        <v>0.94648966549338098</v>
      </c>
      <c r="Z325" s="79">
        <v>5.9600356610154304</v>
      </c>
      <c r="AA325" s="79">
        <v>31.592094007738702</v>
      </c>
      <c r="AB325" s="79">
        <v>1.1534054239070799</v>
      </c>
      <c r="AC325" s="79">
        <v>3.47578404205735</v>
      </c>
      <c r="AD325" s="79">
        <v>3.1075217832020199</v>
      </c>
      <c r="AE325" s="79">
        <v>0.46336345965133402</v>
      </c>
    </row>
    <row r="326" spans="1:31" x14ac:dyDescent="0.35">
      <c r="A326" t="s">
        <v>239</v>
      </c>
      <c r="B326" s="79">
        <v>22734.5131482006</v>
      </c>
      <c r="C326" s="79">
        <v>20020.061844896602</v>
      </c>
      <c r="D326" s="79">
        <v>70000</v>
      </c>
      <c r="E326" s="79">
        <v>258394.063876147</v>
      </c>
      <c r="F326" s="79">
        <v>1532.64624984582</v>
      </c>
      <c r="G326" s="79">
        <v>15311.689120290101</v>
      </c>
      <c r="H326" s="79">
        <v>14320.958270629801</v>
      </c>
      <c r="I326" s="79">
        <v>408.49024941309398</v>
      </c>
      <c r="J326" s="79">
        <v>1445.7890167687401</v>
      </c>
      <c r="K326" s="79">
        <v>102502.937350327</v>
      </c>
      <c r="L326" s="79">
        <v>47.848882384191299</v>
      </c>
      <c r="M326" s="79">
        <v>325.66639563172703</v>
      </c>
      <c r="N326" s="79">
        <v>323.61415334196602</v>
      </c>
      <c r="O326" s="79">
        <v>325.96572655491798</v>
      </c>
      <c r="P326" s="79">
        <v>164.55913196077199</v>
      </c>
      <c r="Q326" s="79">
        <v>247.04467729020399</v>
      </c>
      <c r="R326" s="79">
        <v>23.799261974819601</v>
      </c>
      <c r="S326" s="79">
        <v>51.2611746868373</v>
      </c>
      <c r="T326" s="79">
        <v>6.2514839215203102</v>
      </c>
      <c r="U326" s="79">
        <v>27.464424056921299</v>
      </c>
      <c r="V326" s="79">
        <v>6.1084816575083902</v>
      </c>
      <c r="W326" s="79">
        <v>1.9174039912321901</v>
      </c>
      <c r="X326" s="79">
        <v>6.1939345854492602</v>
      </c>
      <c r="Y326" s="79">
        <v>0.95562700795384103</v>
      </c>
      <c r="Z326" s="79">
        <v>5.9385691639326197</v>
      </c>
      <c r="AA326" s="79">
        <v>31.575881069496301</v>
      </c>
      <c r="AB326" s="79">
        <v>1.1800379238583201</v>
      </c>
      <c r="AC326" s="79">
        <v>3.4424599987464499</v>
      </c>
      <c r="AD326" s="79">
        <v>3.1423467132527598</v>
      </c>
      <c r="AE326" s="79">
        <v>0.48381725607008103</v>
      </c>
    </row>
    <row r="327" spans="1:31" x14ac:dyDescent="0.35">
      <c r="A327" t="s">
        <v>239</v>
      </c>
      <c r="B327" s="79">
        <v>23090.875111926998</v>
      </c>
      <c r="C327" s="79">
        <v>20121.317023395699</v>
      </c>
      <c r="D327" s="79">
        <v>70000</v>
      </c>
      <c r="E327" s="79">
        <v>256137.78294088901</v>
      </c>
      <c r="F327" s="79">
        <v>1504.96797236968</v>
      </c>
      <c r="G327" s="79">
        <v>15452.0637088605</v>
      </c>
      <c r="H327" s="79">
        <v>14407.0200412136</v>
      </c>
      <c r="I327" s="79">
        <v>422.09750866571801</v>
      </c>
      <c r="J327" s="79">
        <v>1468.7278407132601</v>
      </c>
      <c r="K327" s="79">
        <v>105036.500038226</v>
      </c>
      <c r="L327" s="79">
        <v>48.126169836931801</v>
      </c>
      <c r="M327" s="79">
        <v>329.68497966255501</v>
      </c>
      <c r="N327" s="79">
        <v>327.77243649920001</v>
      </c>
      <c r="O327" s="79">
        <v>329.80297018711798</v>
      </c>
      <c r="P327" s="79">
        <v>166.08222162117599</v>
      </c>
      <c r="Q327" s="79">
        <v>255.41575079884899</v>
      </c>
      <c r="R327" s="79">
        <v>23.723834641023199</v>
      </c>
      <c r="S327" s="79">
        <v>51.158738920906501</v>
      </c>
      <c r="T327" s="79">
        <v>6.3303711916318504</v>
      </c>
      <c r="U327" s="79">
        <v>26.4270728010796</v>
      </c>
      <c r="V327" s="79">
        <v>6.1563282239766703</v>
      </c>
      <c r="W327" s="79">
        <v>1.7837065402596901</v>
      </c>
      <c r="X327" s="79">
        <v>6.0666474892378703</v>
      </c>
      <c r="Y327" s="79">
        <v>0.943251148748665</v>
      </c>
      <c r="Z327" s="79">
        <v>6.0489111845638401</v>
      </c>
      <c r="AA327" s="79">
        <v>31.436584619470398</v>
      </c>
      <c r="AB327" s="79">
        <v>1.1958186412006699</v>
      </c>
      <c r="AC327" s="79">
        <v>3.5253672217554501</v>
      </c>
      <c r="AD327" s="79">
        <v>3.0424211294630599</v>
      </c>
      <c r="AE327" s="79">
        <v>0.45881767862274098</v>
      </c>
    </row>
    <row r="328" spans="1:31" x14ac:dyDescent="0.35">
      <c r="A328" t="s">
        <v>239</v>
      </c>
      <c r="B328" s="79">
        <v>23141.242840796</v>
      </c>
      <c r="C328" s="79">
        <v>19953.374232851402</v>
      </c>
      <c r="D328" s="79">
        <v>70000</v>
      </c>
      <c r="E328" s="79">
        <v>259175.92104910599</v>
      </c>
      <c r="F328" s="79">
        <v>1528.20060788612</v>
      </c>
      <c r="G328" s="79">
        <v>15319.544264951501</v>
      </c>
      <c r="H328" s="79">
        <v>14363.910810155599</v>
      </c>
      <c r="I328" s="79">
        <v>416.402446930412</v>
      </c>
      <c r="J328" s="79">
        <v>1488.77801100446</v>
      </c>
      <c r="K328" s="79">
        <v>103599.572321858</v>
      </c>
      <c r="L328" s="79">
        <v>48.131606588930303</v>
      </c>
      <c r="M328" s="79">
        <v>328.55506093447798</v>
      </c>
      <c r="N328" s="79">
        <v>326.97017602463501</v>
      </c>
      <c r="O328" s="79">
        <v>328.499272892862</v>
      </c>
      <c r="P328" s="79">
        <v>170.23058992460801</v>
      </c>
      <c r="Q328" s="79">
        <v>252.96143711614701</v>
      </c>
      <c r="R328" s="79">
        <v>23.9073371405077</v>
      </c>
      <c r="S328" s="79">
        <v>50.898094092235397</v>
      </c>
      <c r="T328" s="79">
        <v>6.3585831682926299</v>
      </c>
      <c r="U328" s="79">
        <v>26.8121466091964</v>
      </c>
      <c r="V328" s="79">
        <v>6.3165989982305</v>
      </c>
      <c r="W328" s="79">
        <v>1.8022694142828799</v>
      </c>
      <c r="X328" s="79">
        <v>6.1934036366857104</v>
      </c>
      <c r="Y328" s="79">
        <v>0.92631151452905802</v>
      </c>
      <c r="Z328" s="79">
        <v>6.0127242089014103</v>
      </c>
      <c r="AA328" s="79">
        <v>31.770029355059101</v>
      </c>
      <c r="AB328" s="79">
        <v>1.1641507239264399</v>
      </c>
      <c r="AC328" s="79">
        <v>3.3488454555958498</v>
      </c>
      <c r="AD328" s="79">
        <v>3.0687369288782298</v>
      </c>
      <c r="AE328" s="79">
        <v>0.45793259782727103</v>
      </c>
    </row>
    <row r="329" spans="1:31" x14ac:dyDescent="0.35">
      <c r="A329" t="s">
        <v>239</v>
      </c>
      <c r="B329" s="79">
        <v>23069.710383532401</v>
      </c>
      <c r="C329" s="79">
        <v>20232.843441803801</v>
      </c>
      <c r="D329" s="79">
        <v>70000</v>
      </c>
      <c r="E329" s="79">
        <v>255451.38492328301</v>
      </c>
      <c r="F329" s="79">
        <v>1569.1730399872999</v>
      </c>
      <c r="G329" s="79">
        <v>15567.4115434941</v>
      </c>
      <c r="H329" s="79">
        <v>14363.6717929768</v>
      </c>
      <c r="I329" s="79">
        <v>412.54940570121602</v>
      </c>
      <c r="J329" s="79">
        <v>1468.2831024152399</v>
      </c>
      <c r="K329" s="79">
        <v>103449.674542193</v>
      </c>
      <c r="L329" s="79">
        <v>47.947874811228502</v>
      </c>
      <c r="M329" s="79">
        <v>329.40015723957498</v>
      </c>
      <c r="N329" s="79">
        <v>327.70590254307302</v>
      </c>
      <c r="O329" s="79">
        <v>328.70933658847201</v>
      </c>
      <c r="P329" s="79">
        <v>167.66769562548501</v>
      </c>
      <c r="Q329" s="79">
        <v>253.63381576839501</v>
      </c>
      <c r="R329" s="79">
        <v>23.975304369758799</v>
      </c>
      <c r="S329" s="79">
        <v>51.4651582114004</v>
      </c>
      <c r="T329" s="79">
        <v>6.46930934552074</v>
      </c>
      <c r="U329" s="79">
        <v>26.690820084758599</v>
      </c>
      <c r="V329" s="79">
        <v>6.3264206713726203</v>
      </c>
      <c r="W329" s="79">
        <v>1.86990363110735</v>
      </c>
      <c r="X329" s="79">
        <v>6.6051807561347697</v>
      </c>
      <c r="Y329" s="79">
        <v>0.96057135627104295</v>
      </c>
      <c r="Z329" s="79">
        <v>5.89661574873137</v>
      </c>
      <c r="AA329" s="79">
        <v>31.431994733096101</v>
      </c>
      <c r="AB329" s="79">
        <v>1.1904744301416099</v>
      </c>
      <c r="AC329" s="79">
        <v>3.37069332017672</v>
      </c>
      <c r="AD329" s="79">
        <v>3.2024920858014201</v>
      </c>
      <c r="AE329" s="79">
        <v>0.46827684850851897</v>
      </c>
    </row>
    <row r="330" spans="1:31" x14ac:dyDescent="0.35">
      <c r="A330" t="s">
        <v>239</v>
      </c>
      <c r="B330" s="79">
        <v>22864.953156449799</v>
      </c>
      <c r="C330" s="79">
        <v>20048.677136603001</v>
      </c>
      <c r="D330" s="79">
        <v>70000</v>
      </c>
      <c r="E330" s="79">
        <v>254421.81860282301</v>
      </c>
      <c r="F330" s="79">
        <v>1568.5375978740899</v>
      </c>
      <c r="G330" s="79">
        <v>15412.384619497099</v>
      </c>
      <c r="H330" s="79">
        <v>14362.3181504571</v>
      </c>
      <c r="I330" s="79">
        <v>418.847457763931</v>
      </c>
      <c r="J330" s="79">
        <v>1476.8423449473701</v>
      </c>
      <c r="K330" s="79">
        <v>104940.327879631</v>
      </c>
      <c r="L330" s="79">
        <v>48.2002060633382</v>
      </c>
      <c r="M330" s="79">
        <v>328.36011514231501</v>
      </c>
      <c r="N330" s="79">
        <v>324.98124426242799</v>
      </c>
      <c r="O330" s="79">
        <v>326.79747033375497</v>
      </c>
      <c r="P330" s="79">
        <v>168.845543423984</v>
      </c>
      <c r="Q330" s="79">
        <v>249.499087878106</v>
      </c>
      <c r="R330" s="79">
        <v>23.899115998318901</v>
      </c>
      <c r="S330" s="79">
        <v>51.572331320406398</v>
      </c>
      <c r="T330" s="79">
        <v>6.2699612569239802</v>
      </c>
      <c r="U330" s="79">
        <v>26.600539488531801</v>
      </c>
      <c r="V330" s="79">
        <v>6.3826976003230502</v>
      </c>
      <c r="W330" s="79">
        <v>1.86438932771626</v>
      </c>
      <c r="X330" s="79">
        <v>6.0191597865603503</v>
      </c>
      <c r="Y330" s="79">
        <v>0.90283398083808897</v>
      </c>
      <c r="Z330" s="79">
        <v>5.8520340890598099</v>
      </c>
      <c r="AA330" s="79">
        <v>31.455988016757001</v>
      </c>
      <c r="AB330" s="79">
        <v>1.14001453680701</v>
      </c>
      <c r="AC330" s="79">
        <v>3.3846054675302599</v>
      </c>
      <c r="AD330" s="79">
        <v>3.14659698581498</v>
      </c>
      <c r="AE330" s="79">
        <v>0.45076143578761602</v>
      </c>
    </row>
    <row r="331" spans="1:31" x14ac:dyDescent="0.35">
      <c r="A331" t="s">
        <v>239</v>
      </c>
      <c r="B331" s="79">
        <v>23372.9917343694</v>
      </c>
      <c r="C331" s="79">
        <v>20324.0537320943</v>
      </c>
      <c r="D331" s="79">
        <v>70000</v>
      </c>
      <c r="E331" s="79">
        <v>261938.486314318</v>
      </c>
      <c r="F331" s="79">
        <v>1580.3582061373299</v>
      </c>
      <c r="G331" s="79">
        <v>15731.768050254201</v>
      </c>
      <c r="H331" s="79">
        <v>14309.0977161519</v>
      </c>
      <c r="I331" s="79">
        <v>419.24234255783398</v>
      </c>
      <c r="J331" s="79">
        <v>1476.2522012488901</v>
      </c>
      <c r="K331" s="79">
        <v>104667.393458188</v>
      </c>
      <c r="L331" s="79">
        <v>48.880682103695897</v>
      </c>
      <c r="M331" s="79">
        <v>329.87016685456399</v>
      </c>
      <c r="N331" s="79">
        <v>327.87599959220603</v>
      </c>
      <c r="O331" s="79">
        <v>330.43333099215101</v>
      </c>
      <c r="P331" s="79">
        <v>170.49188224741499</v>
      </c>
      <c r="Q331" s="79">
        <v>248.070164973495</v>
      </c>
      <c r="R331" s="79">
        <v>23.8985491150111</v>
      </c>
      <c r="S331" s="79">
        <v>49.932754191434</v>
      </c>
      <c r="T331" s="79">
        <v>6.1615897924318004</v>
      </c>
      <c r="U331" s="79">
        <v>26.322012325408501</v>
      </c>
      <c r="V331" s="79">
        <v>6.0655633672059501</v>
      </c>
      <c r="W331" s="79">
        <v>1.8293323892067701</v>
      </c>
      <c r="X331" s="79">
        <v>6.1383975661709398</v>
      </c>
      <c r="Y331" s="79">
        <v>0.91453734783748897</v>
      </c>
      <c r="Z331" s="79">
        <v>5.7827518491073402</v>
      </c>
      <c r="AA331" s="79">
        <v>31.494635251105699</v>
      </c>
      <c r="AB331" s="79">
        <v>1.1284125640724501</v>
      </c>
      <c r="AC331" s="79">
        <v>3.43757546400448</v>
      </c>
      <c r="AD331" s="79">
        <v>3.1112967557961402</v>
      </c>
      <c r="AE331" s="79">
        <v>0.44876063485005402</v>
      </c>
    </row>
    <row r="332" spans="1:31" x14ac:dyDescent="0.35">
      <c r="A332" t="s">
        <v>239</v>
      </c>
      <c r="B332" s="79">
        <v>23580.801922431201</v>
      </c>
      <c r="C332" s="79">
        <v>19701.432220791601</v>
      </c>
      <c r="D332" s="79">
        <v>70000</v>
      </c>
      <c r="E332" s="79">
        <v>260341.613988047</v>
      </c>
      <c r="F332" s="79">
        <v>1520.7124247361</v>
      </c>
      <c r="G332" s="79">
        <v>16006.667329874699</v>
      </c>
      <c r="H332" s="79">
        <v>14115.7255927716</v>
      </c>
      <c r="I332" s="79">
        <v>417.82861908513303</v>
      </c>
      <c r="J332" s="79">
        <v>1487.47195113886</v>
      </c>
      <c r="K332" s="79">
        <v>103969.89463677201</v>
      </c>
      <c r="L332" s="79">
        <v>49.438521304688301</v>
      </c>
      <c r="M332" s="79">
        <v>325.29626683077697</v>
      </c>
      <c r="N332" s="79">
        <v>323.98979820562698</v>
      </c>
      <c r="O332" s="79">
        <v>325.22971747397401</v>
      </c>
      <c r="P332" s="79">
        <v>167.21666459593001</v>
      </c>
      <c r="Q332" s="79">
        <v>239.41897419875801</v>
      </c>
      <c r="R332" s="79">
        <v>23.841120645781</v>
      </c>
      <c r="S332" s="79">
        <v>50.6534596301831</v>
      </c>
      <c r="T332" s="79">
        <v>6.1992364325165497</v>
      </c>
      <c r="U332" s="79">
        <v>26.736325790937801</v>
      </c>
      <c r="V332" s="79">
        <v>6.0236192990311004</v>
      </c>
      <c r="W332" s="79">
        <v>1.7862952935346501</v>
      </c>
      <c r="X332" s="79">
        <v>5.9965202550351204</v>
      </c>
      <c r="Y332" s="79">
        <v>0.93551372805184496</v>
      </c>
      <c r="Z332" s="79">
        <v>6.0054867326137504</v>
      </c>
      <c r="AA332" s="79">
        <v>31.9289042567286</v>
      </c>
      <c r="AB332" s="79">
        <v>1.24117396194583</v>
      </c>
      <c r="AC332" s="79">
        <v>3.4993778555245698</v>
      </c>
      <c r="AD332" s="79">
        <v>3.2774996665269902</v>
      </c>
      <c r="AE332" s="79">
        <v>0.46690908608752002</v>
      </c>
    </row>
    <row r="333" spans="1:31" x14ac:dyDescent="0.35">
      <c r="A333" t="s">
        <v>239</v>
      </c>
      <c r="B333" s="79">
        <v>23135.3383612738</v>
      </c>
      <c r="C333" s="79">
        <v>19796.317039588801</v>
      </c>
      <c r="D333" s="79">
        <v>70000</v>
      </c>
      <c r="E333" s="79">
        <v>256088.29029672401</v>
      </c>
      <c r="F333" s="79">
        <v>1566.7911425264399</v>
      </c>
      <c r="G333" s="79">
        <v>15509.0070018027</v>
      </c>
      <c r="H333" s="79">
        <v>14297.3539390609</v>
      </c>
      <c r="I333" s="79">
        <v>414.951838379192</v>
      </c>
      <c r="J333" s="79">
        <v>1485.6102614863601</v>
      </c>
      <c r="K333" s="79">
        <v>103925.677081303</v>
      </c>
      <c r="L333" s="79">
        <v>48.825288451010501</v>
      </c>
      <c r="M333" s="79">
        <v>327.08427455668402</v>
      </c>
      <c r="N333" s="79">
        <v>324.73157792222798</v>
      </c>
      <c r="O333" s="79">
        <v>326.27049356090498</v>
      </c>
      <c r="P333" s="79">
        <v>167.397636984982</v>
      </c>
      <c r="Q333" s="79">
        <v>244.14564618731299</v>
      </c>
      <c r="R333" s="79">
        <v>23.485584445443301</v>
      </c>
      <c r="S333" s="79">
        <v>51.377163217365698</v>
      </c>
      <c r="T333" s="79">
        <v>6.2470700874332401</v>
      </c>
      <c r="U333" s="79">
        <v>26.858849339581599</v>
      </c>
      <c r="V333" s="79">
        <v>5.6343870866805199</v>
      </c>
      <c r="W333" s="79">
        <v>1.8614586505781401</v>
      </c>
      <c r="X333" s="79">
        <v>6.1739778779334102</v>
      </c>
      <c r="Y333" s="79">
        <v>0.92489959830604596</v>
      </c>
      <c r="Z333" s="79">
        <v>6.0619649660856503</v>
      </c>
      <c r="AA333" s="79">
        <v>30.9523121415465</v>
      </c>
      <c r="AB333" s="79">
        <v>1.1319717231997399</v>
      </c>
      <c r="AC333" s="79">
        <v>3.3203643317889902</v>
      </c>
      <c r="AD333" s="79">
        <v>3.1850557133980399</v>
      </c>
      <c r="AE333" s="79">
        <v>0.45800885380300399</v>
      </c>
    </row>
    <row r="334" spans="1:31" x14ac:dyDescent="0.35">
      <c r="A334" t="s">
        <v>239</v>
      </c>
      <c r="B334" s="79">
        <v>23497.544524317898</v>
      </c>
      <c r="C334" s="79">
        <v>19883.235323095101</v>
      </c>
      <c r="D334" s="79">
        <v>70000</v>
      </c>
      <c r="E334" s="79">
        <v>251843.544885532</v>
      </c>
      <c r="F334" s="79">
        <v>1534.18132272356</v>
      </c>
      <c r="G334" s="79">
        <v>15635.894167783699</v>
      </c>
      <c r="H334" s="79">
        <v>14521.8895058322</v>
      </c>
      <c r="I334" s="79">
        <v>424.109325612362</v>
      </c>
      <c r="J334" s="79">
        <v>1498.0361894779001</v>
      </c>
      <c r="K334" s="79">
        <v>103892.46005375699</v>
      </c>
      <c r="L334" s="79">
        <v>48.202325381027599</v>
      </c>
      <c r="M334" s="79">
        <v>331.472975678392</v>
      </c>
      <c r="N334" s="79">
        <v>330.204637549084</v>
      </c>
      <c r="O334" s="79">
        <v>331.54393460285002</v>
      </c>
      <c r="P334" s="79">
        <v>163.16903931514801</v>
      </c>
      <c r="Q334" s="79">
        <v>251.834768385134</v>
      </c>
      <c r="R334" s="79">
        <v>23.6064493779458</v>
      </c>
      <c r="S334" s="79">
        <v>50.0222285031154</v>
      </c>
      <c r="T334" s="79">
        <v>6.3556105064403701</v>
      </c>
      <c r="U334" s="79">
        <v>26.971175201801199</v>
      </c>
      <c r="V334" s="79">
        <v>6.1624069990617496</v>
      </c>
      <c r="W334" s="79">
        <v>1.83667915390312</v>
      </c>
      <c r="X334" s="79">
        <v>6.3543291121886103</v>
      </c>
      <c r="Y334" s="79">
        <v>0.92969615866812005</v>
      </c>
      <c r="Z334" s="79">
        <v>5.9690407561696501</v>
      </c>
      <c r="AA334" s="79">
        <v>31.950493237133799</v>
      </c>
      <c r="AB334" s="79">
        <v>1.1794626557327399</v>
      </c>
      <c r="AC334" s="79">
        <v>3.5942594404861801</v>
      </c>
      <c r="AD334" s="79">
        <v>3.1267681917122001</v>
      </c>
      <c r="AE334" s="79">
        <v>0.46070631607718199</v>
      </c>
    </row>
    <row r="335" spans="1:31" x14ac:dyDescent="0.35">
      <c r="A335" t="s">
        <v>239</v>
      </c>
      <c r="B335" s="79">
        <v>23127.7204535456</v>
      </c>
      <c r="C335" s="79">
        <v>19736.0492384147</v>
      </c>
      <c r="D335" s="79">
        <v>70000</v>
      </c>
      <c r="E335" s="79">
        <v>255032.063594646</v>
      </c>
      <c r="F335" s="79">
        <v>1493.4681546592601</v>
      </c>
      <c r="G335" s="79">
        <v>15618.8352668763</v>
      </c>
      <c r="H335" s="79">
        <v>14290.620399566</v>
      </c>
      <c r="I335" s="79">
        <v>414.30703184889899</v>
      </c>
      <c r="J335" s="79">
        <v>1484.41710402986</v>
      </c>
      <c r="K335" s="79">
        <v>106043.442571344</v>
      </c>
      <c r="L335" s="79">
        <v>48.168061583773998</v>
      </c>
      <c r="M335" s="79">
        <v>326.65087849618999</v>
      </c>
      <c r="N335" s="79">
        <v>323.97051089140001</v>
      </c>
      <c r="O335" s="79">
        <v>327.26858551481502</v>
      </c>
      <c r="P335" s="79">
        <v>163.59122868965699</v>
      </c>
      <c r="Q335" s="79">
        <v>256.17035898555798</v>
      </c>
      <c r="R335" s="79">
        <v>23.6732582990293</v>
      </c>
      <c r="S335" s="79">
        <v>50.879212793558096</v>
      </c>
      <c r="T335" s="79">
        <v>6.2807337328964197</v>
      </c>
      <c r="U335" s="79">
        <v>26.831894531244899</v>
      </c>
      <c r="V335" s="79">
        <v>6.3385944297248402</v>
      </c>
      <c r="W335" s="79">
        <v>1.874277305166</v>
      </c>
      <c r="X335" s="79">
        <v>6.2796685729871404</v>
      </c>
      <c r="Y335" s="79">
        <v>0.94004112412629703</v>
      </c>
      <c r="Z335" s="79">
        <v>6.0583010188307203</v>
      </c>
      <c r="AA335" s="79">
        <v>32.047038262145001</v>
      </c>
      <c r="AB335" s="79">
        <v>1.19666457488969</v>
      </c>
      <c r="AC335" s="79">
        <v>3.4256536743739598</v>
      </c>
      <c r="AD335" s="79">
        <v>3.1178903439457399</v>
      </c>
      <c r="AE335" s="79">
        <v>0.469468547435752</v>
      </c>
    </row>
    <row r="336" spans="1:31" x14ac:dyDescent="0.35">
      <c r="A336" t="s">
        <v>239</v>
      </c>
      <c r="B336" s="79">
        <v>23106.766027148798</v>
      </c>
      <c r="C336" s="79">
        <v>19843.232819954701</v>
      </c>
      <c r="D336" s="79">
        <v>70000</v>
      </c>
      <c r="E336" s="79">
        <v>256646.22833479001</v>
      </c>
      <c r="F336" s="79">
        <v>1525.46195103063</v>
      </c>
      <c r="G336" s="79">
        <v>15576.9873362376</v>
      </c>
      <c r="H336" s="79">
        <v>14304.962491591999</v>
      </c>
      <c r="I336" s="79">
        <v>423.49083706648202</v>
      </c>
      <c r="J336" s="79">
        <v>1503.8041227224001</v>
      </c>
      <c r="K336" s="79">
        <v>105629.49275196499</v>
      </c>
      <c r="L336" s="79">
        <v>48.172483171508901</v>
      </c>
      <c r="M336" s="79">
        <v>328.98108917017299</v>
      </c>
      <c r="N336" s="79">
        <v>326.09515456775398</v>
      </c>
      <c r="O336" s="79">
        <v>329.01633346979401</v>
      </c>
      <c r="P336" s="79">
        <v>165.54842975741099</v>
      </c>
      <c r="Q336" s="79">
        <v>255.33204927373299</v>
      </c>
      <c r="R336" s="79">
        <v>23.968757461576399</v>
      </c>
      <c r="S336" s="79">
        <v>50.522729225115597</v>
      </c>
      <c r="T336" s="79">
        <v>6.3481871607988296</v>
      </c>
      <c r="U336" s="79">
        <v>26.818868970893</v>
      </c>
      <c r="V336" s="79">
        <v>6.1531603707204701</v>
      </c>
      <c r="W336" s="79">
        <v>1.78399621219603</v>
      </c>
      <c r="X336" s="79">
        <v>6.1969308548638402</v>
      </c>
      <c r="Y336" s="79">
        <v>0.99501218227389898</v>
      </c>
      <c r="Z336" s="79">
        <v>6.1293936997375198</v>
      </c>
      <c r="AA336" s="79">
        <v>32.123611874027098</v>
      </c>
      <c r="AB336" s="79">
        <v>1.21800967547787</v>
      </c>
      <c r="AC336" s="79">
        <v>3.4169673228974302</v>
      </c>
      <c r="AD336" s="79">
        <v>3.1715246731160001</v>
      </c>
      <c r="AE336" s="79">
        <v>0.41667534070034901</v>
      </c>
    </row>
    <row r="337" spans="1:31" x14ac:dyDescent="0.35">
      <c r="A337" t="s">
        <v>239</v>
      </c>
      <c r="B337" s="79">
        <v>23314.444320861701</v>
      </c>
      <c r="C337" s="79">
        <v>19854.171559193201</v>
      </c>
      <c r="D337" s="79">
        <v>70000</v>
      </c>
      <c r="E337" s="79">
        <v>251198.42648669699</v>
      </c>
      <c r="F337" s="79">
        <v>1515.7926771895</v>
      </c>
      <c r="G337" s="79">
        <v>15547.9063876245</v>
      </c>
      <c r="H337" s="79">
        <v>14415.7290019436</v>
      </c>
      <c r="I337" s="79">
        <v>421.00064116776599</v>
      </c>
      <c r="J337" s="79">
        <v>1496.84616610529</v>
      </c>
      <c r="K337" s="79">
        <v>103598.087843673</v>
      </c>
      <c r="L337" s="79">
        <v>48.334876171932898</v>
      </c>
      <c r="M337" s="79">
        <v>328.88272850168698</v>
      </c>
      <c r="N337" s="79">
        <v>327.35465309548698</v>
      </c>
      <c r="O337" s="79">
        <v>329.41341083987999</v>
      </c>
      <c r="P337" s="79">
        <v>165.81892419302301</v>
      </c>
      <c r="Q337" s="79">
        <v>272.28544850240399</v>
      </c>
      <c r="R337" s="79">
        <v>24.015064483107501</v>
      </c>
      <c r="S337" s="79">
        <v>50.899737711998</v>
      </c>
      <c r="T337" s="79">
        <v>6.5086212946323601</v>
      </c>
      <c r="U337" s="79">
        <v>27.3885403005402</v>
      </c>
      <c r="V337" s="79">
        <v>6.1304544211882099</v>
      </c>
      <c r="W337" s="79">
        <v>1.8313802770427501</v>
      </c>
      <c r="X337" s="79">
        <v>6.49765443901493</v>
      </c>
      <c r="Y337" s="79">
        <v>0.93905146658775296</v>
      </c>
      <c r="Z337" s="79">
        <v>6.0914324157952802</v>
      </c>
      <c r="AA337" s="79">
        <v>31.811065711409</v>
      </c>
      <c r="AB337" s="79">
        <v>1.240034611967</v>
      </c>
      <c r="AC337" s="79">
        <v>3.49338313747214</v>
      </c>
      <c r="AD337" s="79">
        <v>3.2602629863394399</v>
      </c>
      <c r="AE337" s="79">
        <v>0.48567098106968198</v>
      </c>
    </row>
    <row r="338" spans="1:31" x14ac:dyDescent="0.35">
      <c r="A338" t="s">
        <v>239</v>
      </c>
      <c r="B338" s="79">
        <v>23165.318897234501</v>
      </c>
      <c r="C338" s="79">
        <v>19537.864921090299</v>
      </c>
      <c r="D338" s="79">
        <v>70000</v>
      </c>
      <c r="E338" s="79">
        <v>256124.22761864599</v>
      </c>
      <c r="F338" s="79">
        <v>1490.94593220408</v>
      </c>
      <c r="G338" s="79">
        <v>15430.809181533499</v>
      </c>
      <c r="H338" s="79">
        <v>14098.1732361785</v>
      </c>
      <c r="I338" s="79">
        <v>412.84131885601198</v>
      </c>
      <c r="J338" s="79">
        <v>1467.15488179248</v>
      </c>
      <c r="K338" s="79">
        <v>103536.741128508</v>
      </c>
      <c r="L338" s="79">
        <v>47.381729931133698</v>
      </c>
      <c r="M338" s="79">
        <v>324.78225981633699</v>
      </c>
      <c r="N338" s="79">
        <v>322.99834687177298</v>
      </c>
      <c r="O338" s="79">
        <v>324.68352881887301</v>
      </c>
      <c r="P338" s="79">
        <v>165.387385947604</v>
      </c>
      <c r="Q338" s="79">
        <v>252.605925018108</v>
      </c>
      <c r="R338" s="79">
        <v>23.9809247299671</v>
      </c>
      <c r="S338" s="79">
        <v>50.488392245900201</v>
      </c>
      <c r="T338" s="79">
        <v>6.3790222095281699</v>
      </c>
      <c r="U338" s="79">
        <v>27.175842667189301</v>
      </c>
      <c r="V338" s="79">
        <v>6.2563708220977903</v>
      </c>
      <c r="W338" s="79">
        <v>1.8362784505874801</v>
      </c>
      <c r="X338" s="79">
        <v>6.2983968801192596</v>
      </c>
      <c r="Y338" s="79">
        <v>0.95067905090034799</v>
      </c>
      <c r="Z338" s="79">
        <v>6.2782967555641003</v>
      </c>
      <c r="AA338" s="79">
        <v>32.307178760251503</v>
      </c>
      <c r="AB338" s="79">
        <v>1.1809229301720801</v>
      </c>
      <c r="AC338" s="79">
        <v>3.52500723815379</v>
      </c>
      <c r="AD338" s="79">
        <v>3.0623044936983699</v>
      </c>
      <c r="AE338" s="79">
        <v>0.480589571729995</v>
      </c>
    </row>
    <row r="339" spans="1:31" x14ac:dyDescent="0.35">
      <c r="A339" t="s">
        <v>239</v>
      </c>
      <c r="B339" s="79">
        <v>23190.083512087502</v>
      </c>
      <c r="C339" s="79">
        <v>20241.693909579801</v>
      </c>
      <c r="D339" s="79">
        <v>70000</v>
      </c>
      <c r="E339" s="79">
        <v>257291.59653648801</v>
      </c>
      <c r="F339" s="79">
        <v>1508.1802621096399</v>
      </c>
      <c r="G339" s="79">
        <v>15671.1017902405</v>
      </c>
      <c r="H339" s="79">
        <v>14288.511013813901</v>
      </c>
      <c r="I339" s="79">
        <v>422.14516201568398</v>
      </c>
      <c r="J339" s="79">
        <v>1492.62121391654</v>
      </c>
      <c r="K339" s="79">
        <v>104370.47530381</v>
      </c>
      <c r="L339" s="79">
        <v>48.048850113012797</v>
      </c>
      <c r="M339" s="79">
        <v>326.99405626823</v>
      </c>
      <c r="N339" s="79">
        <v>326.31271786739802</v>
      </c>
      <c r="O339" s="79">
        <v>328.07704269488102</v>
      </c>
      <c r="P339" s="79">
        <v>166.95617449123699</v>
      </c>
      <c r="Q339" s="79">
        <v>250.93755035142499</v>
      </c>
      <c r="R339" s="79">
        <v>23.394604962564301</v>
      </c>
      <c r="S339" s="79">
        <v>49.5863380782557</v>
      </c>
      <c r="T339" s="79">
        <v>6.1137246299953096</v>
      </c>
      <c r="U339" s="79">
        <v>26.509326180700398</v>
      </c>
      <c r="V339" s="79">
        <v>6.2732142427524797</v>
      </c>
      <c r="W339" s="79">
        <v>1.8023809221135001</v>
      </c>
      <c r="X339" s="79">
        <v>6.4157124964694097</v>
      </c>
      <c r="Y339" s="79">
        <v>0.952132346981164</v>
      </c>
      <c r="Z339" s="79">
        <v>5.73610452388459</v>
      </c>
      <c r="AA339" s="79">
        <v>31.198622032030499</v>
      </c>
      <c r="AB339" s="79">
        <v>1.2018238039100999</v>
      </c>
      <c r="AC339" s="79">
        <v>3.4523330218569401</v>
      </c>
      <c r="AD339" s="79">
        <v>2.97842533217284</v>
      </c>
      <c r="AE339" s="79">
        <v>0.42927844167359402</v>
      </c>
    </row>
    <row r="340" spans="1:31" x14ac:dyDescent="0.35">
      <c r="A340" t="s">
        <v>239</v>
      </c>
      <c r="B340" s="79">
        <v>22817.5540075688</v>
      </c>
      <c r="C340" s="79">
        <v>20007.2360751575</v>
      </c>
      <c r="D340" s="79">
        <v>70000</v>
      </c>
      <c r="E340" s="79">
        <v>253241.799513559</v>
      </c>
      <c r="F340" s="79">
        <v>1501.19835073729</v>
      </c>
      <c r="G340" s="79">
        <v>15488.3748316868</v>
      </c>
      <c r="H340" s="79">
        <v>14226.615986062499</v>
      </c>
      <c r="I340" s="79">
        <v>411.60445067540599</v>
      </c>
      <c r="J340" s="79">
        <v>1476.0409990042999</v>
      </c>
      <c r="K340" s="79">
        <v>102955.137675165</v>
      </c>
      <c r="L340" s="79">
        <v>47.570446438243799</v>
      </c>
      <c r="M340" s="79">
        <v>325.50003661489501</v>
      </c>
      <c r="N340" s="79">
        <v>322.74684262725998</v>
      </c>
      <c r="O340" s="79">
        <v>325.50265923776402</v>
      </c>
      <c r="P340" s="79">
        <v>166.37007631740099</v>
      </c>
      <c r="Q340" s="79">
        <v>244.884028578525</v>
      </c>
      <c r="R340" s="79">
        <v>23.177501837844201</v>
      </c>
      <c r="S340" s="79">
        <v>50.384314376031099</v>
      </c>
      <c r="T340" s="79">
        <v>6.3341961327419298</v>
      </c>
      <c r="U340" s="79">
        <v>27.106960662052199</v>
      </c>
      <c r="V340" s="79">
        <v>6.0755864456942801</v>
      </c>
      <c r="W340" s="79">
        <v>1.7979750125329499</v>
      </c>
      <c r="X340" s="79">
        <v>6.1365000443301998</v>
      </c>
      <c r="Y340" s="79">
        <v>0.91589499863622204</v>
      </c>
      <c r="Z340" s="79">
        <v>5.81548186243975</v>
      </c>
      <c r="AA340" s="79">
        <v>30.884582640516001</v>
      </c>
      <c r="AB340" s="79">
        <v>1.1670347069848499</v>
      </c>
      <c r="AC340" s="79">
        <v>3.2474032802117501</v>
      </c>
      <c r="AD340" s="79">
        <v>3.0801149203178499</v>
      </c>
      <c r="AE340" s="79">
        <v>0.42584144777511301</v>
      </c>
    </row>
    <row r="341" spans="1:31" x14ac:dyDescent="0.35">
      <c r="A341" t="s">
        <v>239</v>
      </c>
      <c r="B341" s="79">
        <v>22926.939584447999</v>
      </c>
      <c r="C341" s="79">
        <v>19814.7373606533</v>
      </c>
      <c r="D341" s="79">
        <v>70000</v>
      </c>
      <c r="E341" s="79">
        <v>258088.30685157399</v>
      </c>
      <c r="F341" s="79">
        <v>1528.07872044853</v>
      </c>
      <c r="G341" s="79">
        <v>15697.545907801499</v>
      </c>
      <c r="H341" s="79">
        <v>14289.2916857625</v>
      </c>
      <c r="I341" s="79">
        <v>416.83219926020797</v>
      </c>
      <c r="J341" s="79">
        <v>1492.3152606899</v>
      </c>
      <c r="K341" s="79">
        <v>106331.394427479</v>
      </c>
      <c r="L341" s="79">
        <v>48.223411346656199</v>
      </c>
      <c r="M341" s="79">
        <v>329.18619180986701</v>
      </c>
      <c r="N341" s="79">
        <v>326.27030331316001</v>
      </c>
      <c r="O341" s="79">
        <v>328.75797083853502</v>
      </c>
      <c r="P341" s="79">
        <v>165.55087759484601</v>
      </c>
      <c r="Q341" s="79">
        <v>240.110595974283</v>
      </c>
      <c r="R341" s="79">
        <v>23.2570294704914</v>
      </c>
      <c r="S341" s="79">
        <v>50.351924011704902</v>
      </c>
      <c r="T341" s="79">
        <v>6.1195928555787598</v>
      </c>
      <c r="U341" s="79">
        <v>26.4526778016759</v>
      </c>
      <c r="V341" s="79">
        <v>6.1741768598554501</v>
      </c>
      <c r="W341" s="79">
        <v>1.82863295700631</v>
      </c>
      <c r="X341" s="79">
        <v>6.20073501302178</v>
      </c>
      <c r="Y341" s="79">
        <v>0.86121586862731403</v>
      </c>
      <c r="Z341" s="79">
        <v>6.0117021028912196</v>
      </c>
      <c r="AA341" s="79">
        <v>30.538480486769899</v>
      </c>
      <c r="AB341" s="79">
        <v>1.2120429658754199</v>
      </c>
      <c r="AC341" s="79">
        <v>3.2993917682251599</v>
      </c>
      <c r="AD341" s="79">
        <v>2.8946415085638399</v>
      </c>
      <c r="AE341" s="79">
        <v>0.47714656647070802</v>
      </c>
    </row>
    <row r="342" spans="1:31" x14ac:dyDescent="0.35">
      <c r="A342" t="s">
        <v>239</v>
      </c>
      <c r="B342" s="79">
        <v>22995.128653900501</v>
      </c>
      <c r="C342" s="79">
        <v>20019.869282633499</v>
      </c>
      <c r="D342" s="79">
        <v>70000</v>
      </c>
      <c r="E342" s="79">
        <v>258925.036494587</v>
      </c>
      <c r="F342" s="79">
        <v>1515.2466144468899</v>
      </c>
      <c r="G342" s="79">
        <v>15609.2829659899</v>
      </c>
      <c r="H342" s="79">
        <v>14191.722066656301</v>
      </c>
      <c r="I342" s="79">
        <v>409.78081814227897</v>
      </c>
      <c r="J342" s="79">
        <v>1477.4257578863501</v>
      </c>
      <c r="K342" s="79">
        <v>104887.411332734</v>
      </c>
      <c r="L342" s="79">
        <v>47.674206845589197</v>
      </c>
      <c r="M342" s="79">
        <v>326.64449467449401</v>
      </c>
      <c r="N342" s="79">
        <v>323.94246445174701</v>
      </c>
      <c r="O342" s="79">
        <v>328.49945891016898</v>
      </c>
      <c r="P342" s="79">
        <v>160.52134197523401</v>
      </c>
      <c r="Q342" s="79">
        <v>250.69812692489199</v>
      </c>
      <c r="R342" s="79">
        <v>23.6658700705892</v>
      </c>
      <c r="S342" s="79">
        <v>50.723005296971301</v>
      </c>
      <c r="T342" s="79">
        <v>6.3372461532570004</v>
      </c>
      <c r="U342" s="79">
        <v>26.542678296800801</v>
      </c>
      <c r="V342" s="79">
        <v>5.9466280912996998</v>
      </c>
      <c r="W342" s="79">
        <v>1.83241489825402</v>
      </c>
      <c r="X342" s="79">
        <v>5.9952956657407999</v>
      </c>
      <c r="Y342" s="79">
        <v>0.91142263512550103</v>
      </c>
      <c r="Z342" s="79">
        <v>5.7453512463170702</v>
      </c>
      <c r="AA342" s="79">
        <v>30.637081928396402</v>
      </c>
      <c r="AB342" s="79">
        <v>1.14604809748532</v>
      </c>
      <c r="AC342" s="79">
        <v>3.3248479408279299</v>
      </c>
      <c r="AD342" s="79">
        <v>2.9842008814446102</v>
      </c>
      <c r="AE342" s="79">
        <v>0.42449636209938502</v>
      </c>
    </row>
    <row r="343" spans="1:31" x14ac:dyDescent="0.35">
      <c r="A343" t="s">
        <v>239</v>
      </c>
      <c r="B343" s="79">
        <v>23410.242017046701</v>
      </c>
      <c r="C343" s="79">
        <v>19816.260672141299</v>
      </c>
      <c r="D343" s="79">
        <v>70000</v>
      </c>
      <c r="E343" s="79">
        <v>259724.67094399899</v>
      </c>
      <c r="F343" s="79">
        <v>1536.25114593634</v>
      </c>
      <c r="G343" s="79">
        <v>15860.180925623799</v>
      </c>
      <c r="H343" s="79">
        <v>14064.475482272201</v>
      </c>
      <c r="I343" s="79">
        <v>409.55202576515399</v>
      </c>
      <c r="J343" s="79">
        <v>1471.8374537642301</v>
      </c>
      <c r="K343" s="79">
        <v>102114.11963482</v>
      </c>
      <c r="L343" s="79">
        <v>49.2354309891602</v>
      </c>
      <c r="M343" s="79">
        <v>323.262776159716</v>
      </c>
      <c r="N343" s="79">
        <v>321.332618505965</v>
      </c>
      <c r="O343" s="79">
        <v>322.836896397163</v>
      </c>
      <c r="P343" s="79">
        <v>165.67068540451399</v>
      </c>
      <c r="Q343" s="79">
        <v>259.20607560589099</v>
      </c>
      <c r="R343" s="79">
        <v>23.540129018715898</v>
      </c>
      <c r="S343" s="79">
        <v>51.295118962241801</v>
      </c>
      <c r="T343" s="79">
        <v>6.3754269715357603</v>
      </c>
      <c r="U343" s="79">
        <v>27.165386293653299</v>
      </c>
      <c r="V343" s="79">
        <v>6.3101055164784201</v>
      </c>
      <c r="W343" s="79">
        <v>1.8486371335085801</v>
      </c>
      <c r="X343" s="79">
        <v>6.2675192533475599</v>
      </c>
      <c r="Y343" s="79">
        <v>0.91610694777177504</v>
      </c>
      <c r="Z343" s="79">
        <v>5.8885548269641603</v>
      </c>
      <c r="AA343" s="79">
        <v>30.822097602862101</v>
      </c>
      <c r="AB343" s="79">
        <v>1.1467582141458701</v>
      </c>
      <c r="AC343" s="79">
        <v>3.5205563381492202</v>
      </c>
      <c r="AD343" s="79">
        <v>3.0469650196953402</v>
      </c>
      <c r="AE343" s="79">
        <v>0.468943882670256</v>
      </c>
    </row>
    <row r="344" spans="1:31" x14ac:dyDescent="0.35">
      <c r="A344" t="s">
        <v>239</v>
      </c>
      <c r="B344" s="79">
        <v>23142.393064863601</v>
      </c>
      <c r="C344" s="79">
        <v>19875.6118057151</v>
      </c>
      <c r="D344" s="79">
        <v>70000</v>
      </c>
      <c r="E344" s="79">
        <v>263542.15086020197</v>
      </c>
      <c r="F344" s="79">
        <v>1553.22067029349</v>
      </c>
      <c r="G344" s="79">
        <v>15838.8010293388</v>
      </c>
      <c r="H344" s="79">
        <v>14249.2122670219</v>
      </c>
      <c r="I344" s="79">
        <v>418.413985509844</v>
      </c>
      <c r="J344" s="79">
        <v>1482.03534717043</v>
      </c>
      <c r="K344" s="79">
        <v>107224.074656843</v>
      </c>
      <c r="L344" s="79">
        <v>48.366028164034297</v>
      </c>
      <c r="M344" s="79">
        <v>331.57024793841902</v>
      </c>
      <c r="N344" s="79">
        <v>328.046281254804</v>
      </c>
      <c r="O344" s="79">
        <v>330.108844126767</v>
      </c>
      <c r="P344" s="79">
        <v>165.64040967035399</v>
      </c>
      <c r="Q344" s="79">
        <v>260.927667465757</v>
      </c>
      <c r="R344" s="79">
        <v>23.703155185505299</v>
      </c>
      <c r="S344" s="79">
        <v>50.8219207555248</v>
      </c>
      <c r="T344" s="79">
        <v>6.3326165849379903</v>
      </c>
      <c r="U344" s="79">
        <v>27.499306687656802</v>
      </c>
      <c r="V344" s="79">
        <v>6.1380230364950901</v>
      </c>
      <c r="W344" s="79">
        <v>1.8606490141813099</v>
      </c>
      <c r="X344" s="79">
        <v>6.2202847506266998</v>
      </c>
      <c r="Y344" s="79">
        <v>0.91904088713907695</v>
      </c>
      <c r="Z344" s="79">
        <v>5.8997161283643198</v>
      </c>
      <c r="AA344" s="79">
        <v>31.0819900781581</v>
      </c>
      <c r="AB344" s="79">
        <v>1.1840730446366801</v>
      </c>
      <c r="AC344" s="79">
        <v>3.44145323912148</v>
      </c>
      <c r="AD344" s="79">
        <v>3.0747424813639199</v>
      </c>
      <c r="AE344" s="79">
        <v>0.461965119222355</v>
      </c>
    </row>
    <row r="345" spans="1:31" x14ac:dyDescent="0.35">
      <c r="A345" t="s">
        <v>239</v>
      </c>
      <c r="B345" s="79">
        <v>23182.679731492601</v>
      </c>
      <c r="C345" s="79">
        <v>20034.576809463499</v>
      </c>
      <c r="D345" s="79">
        <v>70000</v>
      </c>
      <c r="E345" s="79">
        <v>261820.24952755999</v>
      </c>
      <c r="F345" s="79">
        <v>1546.31867483267</v>
      </c>
      <c r="G345" s="79">
        <v>15939.7277584858</v>
      </c>
      <c r="H345" s="79">
        <v>14459.7395616101</v>
      </c>
      <c r="I345" s="79">
        <v>419.04573207203299</v>
      </c>
      <c r="J345" s="79">
        <v>1501.1304196974199</v>
      </c>
      <c r="K345" s="79">
        <v>105639.71653223599</v>
      </c>
      <c r="L345" s="79">
        <v>48.6127419044874</v>
      </c>
      <c r="M345" s="79">
        <v>330.407339610794</v>
      </c>
      <c r="N345" s="79">
        <v>328.092216394557</v>
      </c>
      <c r="O345" s="79">
        <v>330.34553203713</v>
      </c>
      <c r="P345" s="79">
        <v>166.79163127744101</v>
      </c>
      <c r="Q345" s="79">
        <v>246.02547962775699</v>
      </c>
      <c r="R345" s="79">
        <v>23.508952582572899</v>
      </c>
      <c r="S345" s="79">
        <v>51.074614831797</v>
      </c>
      <c r="T345" s="79">
        <v>6.2692897574581199</v>
      </c>
      <c r="U345" s="79">
        <v>26.588646397826601</v>
      </c>
      <c r="V345" s="79">
        <v>6.0545605151862603</v>
      </c>
      <c r="W345" s="79">
        <v>1.8539677226555</v>
      </c>
      <c r="X345" s="79">
        <v>5.8277839698966902</v>
      </c>
      <c r="Y345" s="79">
        <v>0.92570459816309303</v>
      </c>
      <c r="Z345" s="79">
        <v>5.6608793585834301</v>
      </c>
      <c r="AA345" s="79">
        <v>30.550406060985001</v>
      </c>
      <c r="AB345" s="79">
        <v>1.1708666247712201</v>
      </c>
      <c r="AC345" s="79">
        <v>3.3374347852923401</v>
      </c>
      <c r="AD345" s="79">
        <v>3.0215966865598798</v>
      </c>
      <c r="AE345" s="79">
        <v>0.48172274323049202</v>
      </c>
    </row>
    <row r="346" spans="1:31" x14ac:dyDescent="0.35">
      <c r="A346" t="s">
        <v>239</v>
      </c>
      <c r="B346" s="79">
        <v>22847.136133613301</v>
      </c>
      <c r="C346" s="79">
        <v>19503.449989620702</v>
      </c>
      <c r="D346" s="79">
        <v>70000</v>
      </c>
      <c r="E346" s="79">
        <v>253472.36703683101</v>
      </c>
      <c r="F346" s="79">
        <v>1493.5863781098001</v>
      </c>
      <c r="G346" s="79">
        <v>15245.954757515099</v>
      </c>
      <c r="H346" s="79">
        <v>14077.075829170901</v>
      </c>
      <c r="I346" s="79">
        <v>410.76235976082597</v>
      </c>
      <c r="J346" s="79">
        <v>1472.18327352713</v>
      </c>
      <c r="K346" s="79">
        <v>104230.43082747101</v>
      </c>
      <c r="L346" s="79">
        <v>47.666950843587898</v>
      </c>
      <c r="M346" s="79">
        <v>322.06342035042002</v>
      </c>
      <c r="N346" s="79">
        <v>320.59440114891601</v>
      </c>
      <c r="O346" s="79">
        <v>324.25233835592701</v>
      </c>
      <c r="P346" s="79">
        <v>165.50657193973501</v>
      </c>
      <c r="Q346" s="79">
        <v>251.37225363200699</v>
      </c>
      <c r="R346" s="79">
        <v>23.269759194000699</v>
      </c>
      <c r="S346" s="79">
        <v>50.605761969518298</v>
      </c>
      <c r="T346" s="79">
        <v>6.3441824363519803</v>
      </c>
      <c r="U346" s="79">
        <v>26.4080499828336</v>
      </c>
      <c r="V346" s="79">
        <v>6.1352439834690298</v>
      </c>
      <c r="W346" s="79">
        <v>1.8318336390727901</v>
      </c>
      <c r="X346" s="79">
        <v>6.1379730041590701</v>
      </c>
      <c r="Y346" s="79">
        <v>0.91961864114243597</v>
      </c>
      <c r="Z346" s="79">
        <v>5.9535359994576602</v>
      </c>
      <c r="AA346" s="79">
        <v>30.904876021910798</v>
      </c>
      <c r="AB346" s="79">
        <v>1.1597750052831399</v>
      </c>
      <c r="AC346" s="79">
        <v>3.3734142924840498</v>
      </c>
      <c r="AD346" s="79">
        <v>3.1356830200421801</v>
      </c>
      <c r="AE346" s="79">
        <v>0.45367199781669898</v>
      </c>
    </row>
    <row r="347" spans="1:31" x14ac:dyDescent="0.35">
      <c r="A347" t="s">
        <v>239</v>
      </c>
      <c r="B347" s="79">
        <v>22998.140685806098</v>
      </c>
      <c r="C347" s="79">
        <v>20143.528483817001</v>
      </c>
      <c r="D347" s="79">
        <v>70000</v>
      </c>
      <c r="E347" s="79">
        <v>257008.627939514</v>
      </c>
      <c r="F347" s="79">
        <v>1501.0028850163601</v>
      </c>
      <c r="G347" s="79">
        <v>15570.411848699099</v>
      </c>
      <c r="H347" s="79">
        <v>14324.675430122699</v>
      </c>
      <c r="I347" s="79">
        <v>415.71240954474001</v>
      </c>
      <c r="J347" s="79">
        <v>1474.80874663493</v>
      </c>
      <c r="K347" s="79">
        <v>104883.840217951</v>
      </c>
      <c r="L347" s="79">
        <v>47.667325580075499</v>
      </c>
      <c r="M347" s="79">
        <v>328.438168514778</v>
      </c>
      <c r="N347" s="79">
        <v>326.30536540814199</v>
      </c>
      <c r="O347" s="79">
        <v>328.55327454556601</v>
      </c>
      <c r="P347" s="79">
        <v>165.15778085743901</v>
      </c>
      <c r="Q347" s="79">
        <v>261.52225317823502</v>
      </c>
      <c r="R347" s="79">
        <v>23.592708816720702</v>
      </c>
      <c r="S347" s="79">
        <v>51.454162829451299</v>
      </c>
      <c r="T347" s="79">
        <v>6.4384129809812203</v>
      </c>
      <c r="U347" s="79">
        <v>27.387873643808401</v>
      </c>
      <c r="V347" s="79">
        <v>6.3671366823872004</v>
      </c>
      <c r="W347" s="79">
        <v>1.8452964169435599</v>
      </c>
      <c r="X347" s="79">
        <v>5.9371691760589096</v>
      </c>
      <c r="Y347" s="79">
        <v>0.90724471785804195</v>
      </c>
      <c r="Z347" s="79">
        <v>5.9717625451676204</v>
      </c>
      <c r="AA347" s="79">
        <v>30.886300730580899</v>
      </c>
      <c r="AB347" s="79">
        <v>1.16312755663509</v>
      </c>
      <c r="AC347" s="79">
        <v>3.2169845805358102</v>
      </c>
      <c r="AD347" s="79">
        <v>2.9713365523924899</v>
      </c>
      <c r="AE347" s="79">
        <v>0.44554973813604198</v>
      </c>
    </row>
    <row r="348" spans="1:31" x14ac:dyDescent="0.35">
      <c r="A348" t="s">
        <v>239</v>
      </c>
      <c r="B348" s="79">
        <v>23007.201326779799</v>
      </c>
      <c r="C348" s="79">
        <v>19957.659233767001</v>
      </c>
      <c r="D348" s="79">
        <v>70000</v>
      </c>
      <c r="E348" s="79">
        <v>256429.36031244299</v>
      </c>
      <c r="F348" s="79">
        <v>1550.3335577217799</v>
      </c>
      <c r="G348" s="79">
        <v>15664.2031192266</v>
      </c>
      <c r="H348" s="79">
        <v>14299.3629326063</v>
      </c>
      <c r="I348" s="79">
        <v>417.64914623798302</v>
      </c>
      <c r="J348" s="79">
        <v>1480.7427716941399</v>
      </c>
      <c r="K348" s="79">
        <v>104670.182003792</v>
      </c>
      <c r="L348" s="79">
        <v>48.259521760312097</v>
      </c>
      <c r="M348" s="79">
        <v>326.38575006216001</v>
      </c>
      <c r="N348" s="79">
        <v>326.9718694805</v>
      </c>
      <c r="O348" s="79">
        <v>326.64181844856199</v>
      </c>
      <c r="P348" s="79">
        <v>168.78359077220301</v>
      </c>
      <c r="Q348" s="79">
        <v>269.04248328925001</v>
      </c>
      <c r="R348" s="79">
        <v>23.4842063854611</v>
      </c>
      <c r="S348" s="79">
        <v>50.7118724529494</v>
      </c>
      <c r="T348" s="79">
        <v>6.4105168338856897</v>
      </c>
      <c r="U348" s="79">
        <v>26.776766608890501</v>
      </c>
      <c r="V348" s="79">
        <v>5.96449359058421</v>
      </c>
      <c r="W348" s="79">
        <v>1.90655737878655</v>
      </c>
      <c r="X348" s="79">
        <v>6.0122486363084899</v>
      </c>
      <c r="Y348" s="79">
        <v>0.91137624763043601</v>
      </c>
      <c r="Z348" s="79">
        <v>5.95050842435192</v>
      </c>
      <c r="AA348" s="79">
        <v>31.0907594626632</v>
      </c>
      <c r="AB348" s="79">
        <v>1.14152729353372</v>
      </c>
      <c r="AC348" s="79">
        <v>3.3434301346604798</v>
      </c>
      <c r="AD348" s="79">
        <v>2.9822767698863699</v>
      </c>
      <c r="AE348" s="79">
        <v>0.45336101754105801</v>
      </c>
    </row>
    <row r="349" spans="1:31" x14ac:dyDescent="0.35">
      <c r="A349" t="s">
        <v>239</v>
      </c>
      <c r="B349" s="79">
        <v>23506.142598015998</v>
      </c>
      <c r="C349" s="79">
        <v>19920.898958022801</v>
      </c>
      <c r="D349" s="79">
        <v>70000</v>
      </c>
      <c r="E349" s="79">
        <v>261364.62735178601</v>
      </c>
      <c r="F349" s="79">
        <v>1543.5393302258601</v>
      </c>
      <c r="G349" s="79">
        <v>15817.7097107313</v>
      </c>
      <c r="H349" s="79">
        <v>14094.772821614401</v>
      </c>
      <c r="I349" s="79">
        <v>412.74224748292198</v>
      </c>
      <c r="J349" s="79">
        <v>1487.44876140003</v>
      </c>
      <c r="K349" s="79">
        <v>103058.55406090801</v>
      </c>
      <c r="L349" s="79">
        <v>49.590779920631903</v>
      </c>
      <c r="M349" s="79">
        <v>324.92522623776102</v>
      </c>
      <c r="N349" s="79">
        <v>323.86409579668401</v>
      </c>
      <c r="O349" s="79">
        <v>324.28673243580698</v>
      </c>
      <c r="P349" s="79">
        <v>169.02388835247399</v>
      </c>
      <c r="Q349" s="79">
        <v>252.850135642396</v>
      </c>
      <c r="R349" s="79">
        <v>23.6573795503338</v>
      </c>
      <c r="S349" s="79">
        <v>51.143311978941597</v>
      </c>
      <c r="T349" s="79">
        <v>6.4307320543209299</v>
      </c>
      <c r="U349" s="79">
        <v>26.776826848593299</v>
      </c>
      <c r="V349" s="79">
        <v>6.1316789240655698</v>
      </c>
      <c r="W349" s="79">
        <v>1.9120000975101199</v>
      </c>
      <c r="X349" s="79">
        <v>6.1792683471293204</v>
      </c>
      <c r="Y349" s="79">
        <v>0.91203893863331498</v>
      </c>
      <c r="Z349" s="79">
        <v>5.9438041804738297</v>
      </c>
      <c r="AA349" s="79">
        <v>31.0368517934109</v>
      </c>
      <c r="AB349" s="79">
        <v>1.1733802530844899</v>
      </c>
      <c r="AC349" s="79">
        <v>3.2410279346838999</v>
      </c>
      <c r="AD349" s="79">
        <v>2.8884414617086902</v>
      </c>
      <c r="AE349" s="79">
        <v>0.442024700263422</v>
      </c>
    </row>
    <row r="350" spans="1:31" x14ac:dyDescent="0.35">
      <c r="A350" t="s">
        <v>239</v>
      </c>
      <c r="B350" s="79">
        <v>23326.930615674901</v>
      </c>
      <c r="C350" s="79">
        <v>19626.199596852301</v>
      </c>
      <c r="D350" s="79">
        <v>70000</v>
      </c>
      <c r="E350" s="79">
        <v>258388.364016537</v>
      </c>
      <c r="F350" s="79">
        <v>1554.01672453795</v>
      </c>
      <c r="G350" s="79">
        <v>15658.584408933801</v>
      </c>
      <c r="H350" s="79">
        <v>14128.7097083341</v>
      </c>
      <c r="I350" s="79">
        <v>415.06187824241402</v>
      </c>
      <c r="J350" s="79">
        <v>1474.98546843689</v>
      </c>
      <c r="K350" s="79">
        <v>102420.693717526</v>
      </c>
      <c r="L350" s="79">
        <v>48.794248226203898</v>
      </c>
      <c r="M350" s="79">
        <v>325.80893929844399</v>
      </c>
      <c r="N350" s="79">
        <v>322.58482319783297</v>
      </c>
      <c r="O350" s="79">
        <v>324.35336104011299</v>
      </c>
      <c r="P350" s="79">
        <v>170.11412294617</v>
      </c>
      <c r="Q350" s="79">
        <v>264.04490381392498</v>
      </c>
      <c r="R350" s="79">
        <v>23.411251004522999</v>
      </c>
      <c r="S350" s="79">
        <v>49.323046507889103</v>
      </c>
      <c r="T350" s="79">
        <v>6.2460248866801704</v>
      </c>
      <c r="U350" s="79">
        <v>26.712699565512299</v>
      </c>
      <c r="V350" s="79">
        <v>6.4052254958677501</v>
      </c>
      <c r="W350" s="79">
        <v>1.8171724060808001</v>
      </c>
      <c r="X350" s="79">
        <v>6.2106459830923901</v>
      </c>
      <c r="Y350" s="79">
        <v>0.897028927631074</v>
      </c>
      <c r="Z350" s="79">
        <v>5.7850887954538903</v>
      </c>
      <c r="AA350" s="79">
        <v>31.672707714441401</v>
      </c>
      <c r="AB350" s="79">
        <v>1.1927837339137599</v>
      </c>
      <c r="AC350" s="79">
        <v>3.4104319920328998</v>
      </c>
      <c r="AD350" s="79">
        <v>3.1267917387047999</v>
      </c>
      <c r="AE350" s="79">
        <v>0.45733828067697302</v>
      </c>
    </row>
    <row r="351" spans="1:31" x14ac:dyDescent="0.35">
      <c r="A351" t="s">
        <v>239</v>
      </c>
      <c r="B351" s="79">
        <v>23658.223322781199</v>
      </c>
      <c r="C351" s="79">
        <v>19794.8339344366</v>
      </c>
      <c r="D351" s="79">
        <v>70000</v>
      </c>
      <c r="E351" s="79">
        <v>263087.366029475</v>
      </c>
      <c r="F351" s="79">
        <v>1588.0092825485799</v>
      </c>
      <c r="G351" s="79">
        <v>15751.7968378203</v>
      </c>
      <c r="H351" s="79">
        <v>14166.7161078752</v>
      </c>
      <c r="I351" s="79">
        <v>417.58900656242002</v>
      </c>
      <c r="J351" s="79">
        <v>1482.7972009529201</v>
      </c>
      <c r="K351" s="79">
        <v>103052.333907882</v>
      </c>
      <c r="L351" s="79">
        <v>49.270932231797502</v>
      </c>
      <c r="M351" s="79">
        <v>325.34355602146502</v>
      </c>
      <c r="N351" s="79">
        <v>323.34748037632301</v>
      </c>
      <c r="O351" s="79">
        <v>326.21573480050301</v>
      </c>
      <c r="P351" s="79">
        <v>169.73481138572399</v>
      </c>
      <c r="Q351" s="79">
        <v>254.48366016405799</v>
      </c>
      <c r="R351" s="79">
        <v>23.838025117013402</v>
      </c>
      <c r="S351" s="79">
        <v>51.2248555523175</v>
      </c>
      <c r="T351" s="79">
        <v>6.4504193316646203</v>
      </c>
      <c r="U351" s="79">
        <v>26.828650291213201</v>
      </c>
      <c r="V351" s="79">
        <v>6.4507712445285099</v>
      </c>
      <c r="W351" s="79">
        <v>1.88354966775762</v>
      </c>
      <c r="X351" s="79">
        <v>6.0126532813881104</v>
      </c>
      <c r="Y351" s="79">
        <v>0.938258392085073</v>
      </c>
      <c r="Z351" s="79">
        <v>5.7524883827302196</v>
      </c>
      <c r="AA351" s="79">
        <v>31.326295653664499</v>
      </c>
      <c r="AB351" s="79">
        <v>1.1532283620008501</v>
      </c>
      <c r="AC351" s="79">
        <v>3.28260378693493</v>
      </c>
      <c r="AD351" s="79">
        <v>3.2961931189243798</v>
      </c>
      <c r="AE351" s="79">
        <v>0.44251075361518</v>
      </c>
    </row>
    <row r="352" spans="1:31" x14ac:dyDescent="0.35">
      <c r="A352" t="s">
        <v>239</v>
      </c>
      <c r="B352" s="79">
        <v>23727.523692732499</v>
      </c>
      <c r="C352" s="79">
        <v>19940.0873770775</v>
      </c>
      <c r="D352" s="79">
        <v>70000</v>
      </c>
      <c r="E352" s="79">
        <v>260657.73778976401</v>
      </c>
      <c r="F352" s="79">
        <v>1519.77749468399</v>
      </c>
      <c r="G352" s="79">
        <v>15734.8285779416</v>
      </c>
      <c r="H352" s="79">
        <v>14178.834933563099</v>
      </c>
      <c r="I352" s="79">
        <v>418.00913088969901</v>
      </c>
      <c r="J352" s="79">
        <v>1465.51789359233</v>
      </c>
      <c r="K352" s="79">
        <v>103116.339284776</v>
      </c>
      <c r="L352" s="79">
        <v>49.230107226700703</v>
      </c>
      <c r="M352" s="79">
        <v>328.14956245857002</v>
      </c>
      <c r="N352" s="79">
        <v>325.478803490453</v>
      </c>
      <c r="O352" s="79">
        <v>327.53191677184202</v>
      </c>
      <c r="P352" s="79">
        <v>171.94628933849401</v>
      </c>
      <c r="Q352" s="79">
        <v>259.74183867790902</v>
      </c>
      <c r="R352" s="79">
        <v>23.643741336343901</v>
      </c>
      <c r="S352" s="79">
        <v>50.955365771936101</v>
      </c>
      <c r="T352" s="79">
        <v>6.3152713550314701</v>
      </c>
      <c r="U352" s="79">
        <v>26.7006069377817</v>
      </c>
      <c r="V352" s="79">
        <v>6.4943881185665697</v>
      </c>
      <c r="W352" s="79">
        <v>1.8719099351792401</v>
      </c>
      <c r="X352" s="79">
        <v>6.0373548403402904</v>
      </c>
      <c r="Y352" s="79">
        <v>0.92009736938965803</v>
      </c>
      <c r="Z352" s="79">
        <v>5.6355134620772001</v>
      </c>
      <c r="AA352" s="79">
        <v>30.967433497863301</v>
      </c>
      <c r="AB352" s="79">
        <v>1.18927041869092</v>
      </c>
      <c r="AC352" s="79">
        <v>3.3625758346504302</v>
      </c>
      <c r="AD352" s="79">
        <v>3.0956576584806501</v>
      </c>
      <c r="AE352" s="79">
        <v>0.46146797293506803</v>
      </c>
    </row>
    <row r="353" spans="1:31" x14ac:dyDescent="0.35">
      <c r="A353" t="s">
        <v>239</v>
      </c>
      <c r="B353" s="79">
        <v>24264.801963138802</v>
      </c>
      <c r="C353" s="79">
        <v>20099.840859982101</v>
      </c>
      <c r="D353" s="79">
        <v>70919.545866466899</v>
      </c>
      <c r="E353" s="79">
        <v>265003.89146734402</v>
      </c>
      <c r="F353" s="79">
        <v>1695.8127950911401</v>
      </c>
      <c r="G353" s="79">
        <v>16347.828298956099</v>
      </c>
      <c r="H353" s="79">
        <v>14154.3659854406</v>
      </c>
      <c r="I353" s="79">
        <v>425.02844117285201</v>
      </c>
      <c r="J353" s="79">
        <v>1517.41873337433</v>
      </c>
      <c r="K353" s="79">
        <v>104728.790233886</v>
      </c>
      <c r="L353" s="79">
        <v>50.994438895330603</v>
      </c>
      <c r="M353" s="79">
        <v>329.69715742743898</v>
      </c>
      <c r="N353" s="79">
        <v>328.244900510989</v>
      </c>
      <c r="O353" s="79">
        <v>328.58207162002901</v>
      </c>
      <c r="P353" s="79">
        <v>170.463965564321</v>
      </c>
      <c r="Q353" s="79">
        <v>275.29964856963397</v>
      </c>
      <c r="R353" s="79">
        <v>23.5538962560945</v>
      </c>
      <c r="S353" s="79">
        <v>50.869007206521601</v>
      </c>
      <c r="T353" s="79">
        <v>6.3987131207578596</v>
      </c>
      <c r="U353" s="79">
        <v>26.423737200018302</v>
      </c>
      <c r="V353" s="79">
        <v>6.0640751463275402</v>
      </c>
      <c r="W353" s="79">
        <v>1.85074245591961</v>
      </c>
      <c r="X353" s="79">
        <v>5.9200165057062</v>
      </c>
      <c r="Y353" s="79">
        <v>0.97257516560041102</v>
      </c>
      <c r="Z353" s="79">
        <v>5.7714917198193296</v>
      </c>
      <c r="AA353" s="79">
        <v>31.441207607643101</v>
      </c>
      <c r="AB353" s="79">
        <v>1.1636471385732701</v>
      </c>
      <c r="AC353" s="79">
        <v>3.40757164881258</v>
      </c>
      <c r="AD353" s="79">
        <v>3.1157843787217301</v>
      </c>
      <c r="AE353" s="79">
        <v>0.49660297629792899</v>
      </c>
    </row>
    <row r="354" spans="1:31" x14ac:dyDescent="0.35">
      <c r="A354" t="s">
        <v>239</v>
      </c>
      <c r="B354" s="79">
        <v>24011.923660163498</v>
      </c>
      <c r="C354" s="79">
        <v>20205.581598468299</v>
      </c>
      <c r="D354" s="79">
        <v>70919.545866466899</v>
      </c>
      <c r="E354" s="79">
        <v>263938.570292463</v>
      </c>
      <c r="F354" s="79">
        <v>1671.8512468818601</v>
      </c>
      <c r="G354" s="79">
        <v>15972.9112917661</v>
      </c>
      <c r="H354" s="79">
        <v>14201.9047353768</v>
      </c>
      <c r="I354" s="79">
        <v>426.09877843219698</v>
      </c>
      <c r="J354" s="79">
        <v>1511.46158107119</v>
      </c>
      <c r="K354" s="79">
        <v>103987.174913176</v>
      </c>
      <c r="L354" s="79">
        <v>50.466526685066903</v>
      </c>
      <c r="M354" s="79">
        <v>330.92203200710202</v>
      </c>
      <c r="N354" s="79">
        <v>328.86616719590103</v>
      </c>
      <c r="O354" s="79">
        <v>329.39027431851599</v>
      </c>
      <c r="P354" s="79">
        <v>165.98296122459701</v>
      </c>
      <c r="Q354" s="79">
        <v>260.09098906989902</v>
      </c>
      <c r="R354" s="79">
        <v>23.507573344763699</v>
      </c>
      <c r="S354" s="79">
        <v>50.4658354892535</v>
      </c>
      <c r="T354" s="79">
        <v>6.4082356541739998</v>
      </c>
      <c r="U354" s="79">
        <v>26.866988806239601</v>
      </c>
      <c r="V354" s="79">
        <v>6.3470849955858801</v>
      </c>
      <c r="W354" s="79">
        <v>1.86455694509022</v>
      </c>
      <c r="X354" s="79">
        <v>6.2761944908378302</v>
      </c>
      <c r="Y354" s="79">
        <v>0.94013075235057897</v>
      </c>
      <c r="Z354" s="79">
        <v>5.8822660258754</v>
      </c>
      <c r="AA354" s="79">
        <v>30.8273541377743</v>
      </c>
      <c r="AB354" s="79">
        <v>1.1466538343541799</v>
      </c>
      <c r="AC354" s="79">
        <v>3.34684948061417</v>
      </c>
      <c r="AD354" s="79">
        <v>3.0269958079635901</v>
      </c>
      <c r="AE354" s="79">
        <v>0.44104134762112202</v>
      </c>
    </row>
    <row r="355" spans="1:31" x14ac:dyDescent="0.35">
      <c r="A355" t="s">
        <v>239</v>
      </c>
      <c r="B355" s="79">
        <v>23779.8530987673</v>
      </c>
      <c r="C355" s="79">
        <v>20052.797047309399</v>
      </c>
      <c r="D355" s="79">
        <v>70919.545866466899</v>
      </c>
      <c r="E355" s="79">
        <v>262263.52237324603</v>
      </c>
      <c r="F355" s="79">
        <v>1647.0422912956799</v>
      </c>
      <c r="G355" s="79">
        <v>15832.048591700401</v>
      </c>
      <c r="H355" s="79">
        <v>14375.1685273276</v>
      </c>
      <c r="I355" s="79">
        <v>427.97419261349398</v>
      </c>
      <c r="J355" s="79">
        <v>1499.78631530494</v>
      </c>
      <c r="K355" s="79">
        <v>105313.13047718701</v>
      </c>
      <c r="L355" s="79">
        <v>50.269906735211102</v>
      </c>
      <c r="M355" s="79">
        <v>331.96854475530603</v>
      </c>
      <c r="N355" s="79">
        <v>329.97100090227099</v>
      </c>
      <c r="O355" s="79">
        <v>331.233175230261</v>
      </c>
      <c r="P355" s="79">
        <v>172.70821438852099</v>
      </c>
      <c r="Q355" s="79">
        <v>279.51972480957301</v>
      </c>
      <c r="R355" s="79">
        <v>23.215119699065401</v>
      </c>
      <c r="S355" s="79">
        <v>50.337845983212802</v>
      </c>
      <c r="T355" s="79">
        <v>6.2650564790103198</v>
      </c>
      <c r="U355" s="79">
        <v>26.939382091223401</v>
      </c>
      <c r="V355" s="79">
        <v>6.0710494715693102</v>
      </c>
      <c r="W355" s="79">
        <v>1.89854186655801</v>
      </c>
      <c r="X355" s="79">
        <v>5.9477716592401597</v>
      </c>
      <c r="Y355" s="79">
        <v>0.85665953755281699</v>
      </c>
      <c r="Z355" s="79">
        <v>5.8926328686828002</v>
      </c>
      <c r="AA355" s="79">
        <v>30.540460029121199</v>
      </c>
      <c r="AB355" s="79">
        <v>1.1511104888727399</v>
      </c>
      <c r="AC355" s="79">
        <v>3.36486535363355</v>
      </c>
      <c r="AD355" s="79">
        <v>3.09046756309806</v>
      </c>
      <c r="AE355" s="79">
        <v>0.453736158738414</v>
      </c>
    </row>
    <row r="356" spans="1:31" x14ac:dyDescent="0.35">
      <c r="A356" t="s">
        <v>239</v>
      </c>
      <c r="B356" s="79">
        <v>23524.135633497899</v>
      </c>
      <c r="C356" s="79">
        <v>19957.447931072998</v>
      </c>
      <c r="D356" s="79">
        <v>70919.545866466899</v>
      </c>
      <c r="E356" s="79">
        <v>263700.55291711498</v>
      </c>
      <c r="F356" s="79">
        <v>1626.78449098128</v>
      </c>
      <c r="G356" s="79">
        <v>15671.519231226101</v>
      </c>
      <c r="H356" s="79">
        <v>14382.916045043299</v>
      </c>
      <c r="I356" s="79">
        <v>428.45085094015297</v>
      </c>
      <c r="J356" s="79">
        <v>1514.3153978425501</v>
      </c>
      <c r="K356" s="79">
        <v>104902.81664294</v>
      </c>
      <c r="L356" s="79">
        <v>49.339785894378402</v>
      </c>
      <c r="M356" s="79">
        <v>331.33799673158802</v>
      </c>
      <c r="N356" s="79">
        <v>329.82695697146499</v>
      </c>
      <c r="O356" s="79">
        <v>331.36552675343398</v>
      </c>
      <c r="P356" s="79">
        <v>167.06765641538701</v>
      </c>
      <c r="Q356" s="79">
        <v>260.58717785595297</v>
      </c>
      <c r="R356" s="79">
        <v>23.509813442433</v>
      </c>
      <c r="S356" s="79">
        <v>51.904296666109701</v>
      </c>
      <c r="T356" s="79">
        <v>6.3024525137427503</v>
      </c>
      <c r="U356" s="79">
        <v>27.235072465436001</v>
      </c>
      <c r="V356" s="79">
        <v>6.2902466140650297</v>
      </c>
      <c r="W356" s="79">
        <v>1.88995816997093</v>
      </c>
      <c r="X356" s="79">
        <v>6.1260041968287</v>
      </c>
      <c r="Y356" s="79">
        <v>0.91795041159788104</v>
      </c>
      <c r="Z356" s="79">
        <v>5.7811211767941</v>
      </c>
      <c r="AA356" s="79">
        <v>31.022542966930502</v>
      </c>
      <c r="AB356" s="79">
        <v>1.1221778593177301</v>
      </c>
      <c r="AC356" s="79">
        <v>3.2922256729514698</v>
      </c>
      <c r="AD356" s="79">
        <v>3.0421800208473999</v>
      </c>
      <c r="AE356" s="79">
        <v>0.455369833822102</v>
      </c>
    </row>
    <row r="357" spans="1:31" x14ac:dyDescent="0.35">
      <c r="A357" t="s">
        <v>239</v>
      </c>
      <c r="B357" s="79">
        <v>23818.966154342401</v>
      </c>
      <c r="C357" s="79">
        <v>20345.195311953601</v>
      </c>
      <c r="D357" s="79">
        <v>70919.545866466899</v>
      </c>
      <c r="E357" s="79">
        <v>260375.70461818299</v>
      </c>
      <c r="F357" s="79">
        <v>1674.57240412686</v>
      </c>
      <c r="G357" s="79">
        <v>15850.7255847007</v>
      </c>
      <c r="H357" s="79">
        <v>14682.2819882064</v>
      </c>
      <c r="I357" s="79">
        <v>429.93824787092302</v>
      </c>
      <c r="J357" s="79">
        <v>1530.8236315715401</v>
      </c>
      <c r="K357" s="79">
        <v>107747.143452376</v>
      </c>
      <c r="L357" s="79">
        <v>49.863780271596603</v>
      </c>
      <c r="M357" s="79">
        <v>337.43469794486401</v>
      </c>
      <c r="N357" s="79">
        <v>335.20339715858199</v>
      </c>
      <c r="O357" s="79">
        <v>336.85088758299298</v>
      </c>
      <c r="P357" s="79">
        <v>168.72577466367699</v>
      </c>
      <c r="Q357" s="79">
        <v>271.78647706990301</v>
      </c>
      <c r="R357" s="79">
        <v>23.807677659945199</v>
      </c>
      <c r="S357" s="79">
        <v>50.748992613507902</v>
      </c>
      <c r="T357" s="79">
        <v>6.4307479213805196</v>
      </c>
      <c r="U357" s="79">
        <v>26.415183331997198</v>
      </c>
      <c r="V357" s="79">
        <v>6.3025067398019603</v>
      </c>
      <c r="W357" s="79">
        <v>1.7555241380009901</v>
      </c>
      <c r="X357" s="79">
        <v>6.0611275644231597</v>
      </c>
      <c r="Y357" s="79">
        <v>0.93293017949770296</v>
      </c>
      <c r="Z357" s="79">
        <v>5.6677017724122303</v>
      </c>
      <c r="AA357" s="79">
        <v>30.712925952181699</v>
      </c>
      <c r="AB357" s="79">
        <v>1.1415873390423501</v>
      </c>
      <c r="AC357" s="79">
        <v>3.2924703136184701</v>
      </c>
      <c r="AD357" s="79">
        <v>3.0727772893444998</v>
      </c>
      <c r="AE357" s="79">
        <v>0.44663224497204401</v>
      </c>
    </row>
    <row r="358" spans="1:31" x14ac:dyDescent="0.35">
      <c r="A358" t="s">
        <v>239</v>
      </c>
      <c r="B358" s="79">
        <v>23732.691170192498</v>
      </c>
      <c r="C358" s="79">
        <v>20161.325864501199</v>
      </c>
      <c r="D358" s="79">
        <v>70919.545866466899</v>
      </c>
      <c r="E358" s="79">
        <v>262680.98834171297</v>
      </c>
      <c r="F358" s="79">
        <v>1635.62175680685</v>
      </c>
      <c r="G358" s="79">
        <v>15902.0660369296</v>
      </c>
      <c r="H358" s="79">
        <v>14691.5550911099</v>
      </c>
      <c r="I358" s="79">
        <v>433.51458093023399</v>
      </c>
      <c r="J358" s="79">
        <v>1530.1658196927301</v>
      </c>
      <c r="K358" s="79">
        <v>108386.102172236</v>
      </c>
      <c r="L358" s="79">
        <v>49.652963249439097</v>
      </c>
      <c r="M358" s="79">
        <v>337.12444698058999</v>
      </c>
      <c r="N358" s="79">
        <v>333.53338699903298</v>
      </c>
      <c r="O358" s="79">
        <v>335.81681631343702</v>
      </c>
      <c r="P358" s="79">
        <v>169.63632597618499</v>
      </c>
      <c r="Q358" s="79">
        <v>258.87185898572199</v>
      </c>
      <c r="R358" s="79">
        <v>23.707242075977199</v>
      </c>
      <c r="S358" s="79">
        <v>51.2032947580377</v>
      </c>
      <c r="T358" s="79">
        <v>6.3433789649129704</v>
      </c>
      <c r="U358" s="79">
        <v>26.779284370488</v>
      </c>
      <c r="V358" s="79">
        <v>6.0512718891103097</v>
      </c>
      <c r="W358" s="79">
        <v>1.8439033437527601</v>
      </c>
      <c r="X358" s="79">
        <v>6.08360413696776</v>
      </c>
      <c r="Y358" s="79">
        <v>0.94740742085916096</v>
      </c>
      <c r="Z358" s="79">
        <v>5.8465640222203898</v>
      </c>
      <c r="AA358" s="79">
        <v>30.483312437943599</v>
      </c>
      <c r="AB358" s="79">
        <v>1.16949157594492</v>
      </c>
      <c r="AC358" s="79">
        <v>3.3059628822159399</v>
      </c>
      <c r="AD358" s="79">
        <v>3.1876838131248402</v>
      </c>
      <c r="AE358" s="79">
        <v>0.43749034278284699</v>
      </c>
    </row>
    <row r="359" spans="1:31" x14ac:dyDescent="0.35">
      <c r="A359" t="s">
        <v>239</v>
      </c>
      <c r="B359" s="79">
        <v>23648.970021806101</v>
      </c>
      <c r="C359" s="79">
        <v>20231.178614639801</v>
      </c>
      <c r="D359" s="79">
        <v>70919.545866466899</v>
      </c>
      <c r="E359" s="79">
        <v>264041.22974703199</v>
      </c>
      <c r="F359" s="79">
        <v>1626.6288013782801</v>
      </c>
      <c r="G359" s="79">
        <v>15532.198986919801</v>
      </c>
      <c r="H359" s="79">
        <v>14268.417608354201</v>
      </c>
      <c r="I359" s="79">
        <v>428.39097466262501</v>
      </c>
      <c r="J359" s="79">
        <v>1522.5861658834301</v>
      </c>
      <c r="K359" s="79">
        <v>106158.184225313</v>
      </c>
      <c r="L359" s="79">
        <v>49.438099832257997</v>
      </c>
      <c r="M359" s="79">
        <v>333.658997908321</v>
      </c>
      <c r="N359" s="79">
        <v>331.08704062765798</v>
      </c>
      <c r="O359" s="79">
        <v>333.80016301323798</v>
      </c>
      <c r="P359" s="79">
        <v>171.75206292090601</v>
      </c>
      <c r="Q359" s="79">
        <v>265.96203895283099</v>
      </c>
      <c r="R359" s="79">
        <v>23.8019568583417</v>
      </c>
      <c r="S359" s="79">
        <v>50.610803191289698</v>
      </c>
      <c r="T359" s="79">
        <v>6.3215092467560803</v>
      </c>
      <c r="U359" s="79">
        <v>26.896321039344102</v>
      </c>
      <c r="V359" s="79">
        <v>6.2277505208017603</v>
      </c>
      <c r="W359" s="79">
        <v>1.8426326166761799</v>
      </c>
      <c r="X359" s="79">
        <v>6.0999936139242896</v>
      </c>
      <c r="Y359" s="79">
        <v>0.93563346120731505</v>
      </c>
      <c r="Z359" s="79">
        <v>5.8162309558065699</v>
      </c>
      <c r="AA359" s="79">
        <v>31.166119595816799</v>
      </c>
      <c r="AB359" s="79">
        <v>1.23457066669395</v>
      </c>
      <c r="AC359" s="79">
        <v>3.30890400976421</v>
      </c>
      <c r="AD359" s="79">
        <v>3.0766319788612999</v>
      </c>
      <c r="AE359" s="79">
        <v>0.51533742577395203</v>
      </c>
    </row>
    <row r="360" spans="1:31" x14ac:dyDescent="0.35">
      <c r="A360" t="s">
        <v>239</v>
      </c>
      <c r="B360" s="79">
        <v>23387.231425662099</v>
      </c>
      <c r="C360" s="79">
        <v>20199.458690765299</v>
      </c>
      <c r="D360" s="79">
        <v>70919.545866466899</v>
      </c>
      <c r="E360" s="79">
        <v>260654.49788383799</v>
      </c>
      <c r="F360" s="79">
        <v>1630.2723092915001</v>
      </c>
      <c r="G360" s="79">
        <v>15392.699260613599</v>
      </c>
      <c r="H360" s="79">
        <v>14292.3489714474</v>
      </c>
      <c r="I360" s="79">
        <v>419.76531684203201</v>
      </c>
      <c r="J360" s="79">
        <v>1502.18336609825</v>
      </c>
      <c r="K360" s="79">
        <v>104234.326860947</v>
      </c>
      <c r="L360" s="79">
        <v>49.217813254493301</v>
      </c>
      <c r="M360" s="79">
        <v>331.47039008837902</v>
      </c>
      <c r="N360" s="79">
        <v>329.68983264811902</v>
      </c>
      <c r="O360" s="79">
        <v>329.69059007543899</v>
      </c>
      <c r="P360" s="79">
        <v>163.496141833476</v>
      </c>
      <c r="Q360" s="79">
        <v>259.254983008083</v>
      </c>
      <c r="R360" s="79">
        <v>23.6196514079945</v>
      </c>
      <c r="S360" s="79">
        <v>50.733188035213402</v>
      </c>
      <c r="T360" s="79">
        <v>6.30484242043668</v>
      </c>
      <c r="U360" s="79">
        <v>26.487662842731002</v>
      </c>
      <c r="V360" s="79">
        <v>6.1995225586445502</v>
      </c>
      <c r="W360" s="79">
        <v>1.76408645877982</v>
      </c>
      <c r="X360" s="79">
        <v>6.1071549657022004</v>
      </c>
      <c r="Y360" s="79">
        <v>0.92144463931470899</v>
      </c>
      <c r="Z360" s="79">
        <v>5.8304984113715301</v>
      </c>
      <c r="AA360" s="79">
        <v>31.058977157682701</v>
      </c>
      <c r="AB360" s="79">
        <v>1.1873030234103801</v>
      </c>
      <c r="AC360" s="79">
        <v>3.3946571635713698</v>
      </c>
      <c r="AD360" s="79">
        <v>3.2366500589179701</v>
      </c>
      <c r="AE360" s="79">
        <v>0.46962258959616898</v>
      </c>
    </row>
    <row r="361" spans="1:31" x14ac:dyDescent="0.35">
      <c r="A361" t="s">
        <v>239</v>
      </c>
      <c r="B361" s="79">
        <v>23487.948521538499</v>
      </c>
      <c r="C361" s="79">
        <v>20249.8161777731</v>
      </c>
      <c r="D361" s="79">
        <v>70919.545866466899</v>
      </c>
      <c r="E361" s="79">
        <v>264355.32738144801</v>
      </c>
      <c r="F361" s="79">
        <v>1641.6384935098799</v>
      </c>
      <c r="G361" s="79">
        <v>15727.077861091</v>
      </c>
      <c r="H361" s="79">
        <v>14537.7981989123</v>
      </c>
      <c r="I361" s="79">
        <v>426.50589188702202</v>
      </c>
      <c r="J361" s="79">
        <v>1520.42438545389</v>
      </c>
      <c r="K361" s="79">
        <v>106117.698507444</v>
      </c>
      <c r="L361" s="79">
        <v>49.573609049256397</v>
      </c>
      <c r="M361" s="79">
        <v>334.64132485308397</v>
      </c>
      <c r="N361" s="79">
        <v>333.93706427762203</v>
      </c>
      <c r="O361" s="79">
        <v>334.09081804927803</v>
      </c>
      <c r="P361" s="79">
        <v>171.25378625642099</v>
      </c>
      <c r="Q361" s="79">
        <v>253.695277347597</v>
      </c>
      <c r="R361" s="79">
        <v>23.799121361082101</v>
      </c>
      <c r="S361" s="79">
        <v>49.788042762659302</v>
      </c>
      <c r="T361" s="79">
        <v>6.2747707010957097</v>
      </c>
      <c r="U361" s="79">
        <v>27.062476356617999</v>
      </c>
      <c r="V361" s="79">
        <v>6.1255900312773699</v>
      </c>
      <c r="W361" s="79">
        <v>1.90268213152945</v>
      </c>
      <c r="X361" s="79">
        <v>6.6916171118458596</v>
      </c>
      <c r="Y361" s="79">
        <v>0.94069306585708601</v>
      </c>
      <c r="Z361" s="79">
        <v>5.92743470879092</v>
      </c>
      <c r="AA361" s="79">
        <v>31.696888220570901</v>
      </c>
      <c r="AB361" s="79">
        <v>1.21102025527307</v>
      </c>
      <c r="AC361" s="79">
        <v>3.4027878669540601</v>
      </c>
      <c r="AD361" s="79">
        <v>3.0924266467125601</v>
      </c>
      <c r="AE361" s="79">
        <v>0.46217077706957999</v>
      </c>
    </row>
    <row r="362" spans="1:31" x14ac:dyDescent="0.35">
      <c r="A362" t="s">
        <v>239</v>
      </c>
      <c r="B362" s="79">
        <v>23574.4416804342</v>
      </c>
      <c r="C362" s="79">
        <v>19845.235109131099</v>
      </c>
      <c r="D362" s="79">
        <v>70919.545866466899</v>
      </c>
      <c r="E362" s="79">
        <v>262243.070970728</v>
      </c>
      <c r="F362" s="79">
        <v>1617.5174575916001</v>
      </c>
      <c r="G362" s="79">
        <v>15481.6630426385</v>
      </c>
      <c r="H362" s="79">
        <v>14497.1056972767</v>
      </c>
      <c r="I362" s="79">
        <v>424.664348067513</v>
      </c>
      <c r="J362" s="79">
        <v>1500.5331980518499</v>
      </c>
      <c r="K362" s="79">
        <v>106295.991061679</v>
      </c>
      <c r="L362" s="79">
        <v>49.299404938924198</v>
      </c>
      <c r="M362" s="79">
        <v>332.12356223275702</v>
      </c>
      <c r="N362" s="79">
        <v>329.98489692744698</v>
      </c>
      <c r="O362" s="79">
        <v>332.144750059665</v>
      </c>
      <c r="P362" s="79">
        <v>168.05150667342301</v>
      </c>
      <c r="Q362" s="79">
        <v>259.546191306136</v>
      </c>
      <c r="R362" s="79">
        <v>23.302625472973698</v>
      </c>
      <c r="S362" s="79">
        <v>51.199925255875101</v>
      </c>
      <c r="T362" s="79">
        <v>6.2459714713759604</v>
      </c>
      <c r="U362" s="79">
        <v>26.4757415963747</v>
      </c>
      <c r="V362" s="79">
        <v>6.1930249902998504</v>
      </c>
      <c r="W362" s="79">
        <v>1.87478856268418</v>
      </c>
      <c r="X362" s="79">
        <v>6.17676026895459</v>
      </c>
      <c r="Y362" s="79">
        <v>0.91967234469465398</v>
      </c>
      <c r="Z362" s="79">
        <v>5.8286477277584297</v>
      </c>
      <c r="AA362" s="79">
        <v>31.114816396340199</v>
      </c>
      <c r="AB362" s="79">
        <v>1.1597724054860601</v>
      </c>
      <c r="AC362" s="79">
        <v>3.3417848728318198</v>
      </c>
      <c r="AD362" s="79">
        <v>3.0502234623096598</v>
      </c>
      <c r="AE362" s="79">
        <v>0.46245127776927097</v>
      </c>
    </row>
    <row r="363" spans="1:31" x14ac:dyDescent="0.35">
      <c r="A363" t="s">
        <v>239</v>
      </c>
      <c r="B363" s="79">
        <v>23386.412374154399</v>
      </c>
      <c r="C363" s="79">
        <v>20535.3598028858</v>
      </c>
      <c r="D363" s="79">
        <v>70919.545866466899</v>
      </c>
      <c r="E363" s="79">
        <v>262055.89324791299</v>
      </c>
      <c r="F363" s="79">
        <v>1607.01843813496</v>
      </c>
      <c r="G363" s="79">
        <v>15628.0231326707</v>
      </c>
      <c r="H363" s="79">
        <v>14445.724211446999</v>
      </c>
      <c r="I363" s="79">
        <v>428.54257218801501</v>
      </c>
      <c r="J363" s="79">
        <v>1532.1707477043799</v>
      </c>
      <c r="K363" s="79">
        <v>107681.588758217</v>
      </c>
      <c r="L363" s="79">
        <v>48.704465145759897</v>
      </c>
      <c r="M363" s="79">
        <v>334.80363742698302</v>
      </c>
      <c r="N363" s="79">
        <v>332.39792465926899</v>
      </c>
      <c r="O363" s="79">
        <v>333.75388062482699</v>
      </c>
      <c r="P363" s="79">
        <v>168.81093179937099</v>
      </c>
      <c r="Q363" s="79">
        <v>250.801232957351</v>
      </c>
      <c r="R363" s="79">
        <v>23.8049138280475</v>
      </c>
      <c r="S363" s="79">
        <v>50.850179931378797</v>
      </c>
      <c r="T363" s="79">
        <v>6.3533122501855397</v>
      </c>
      <c r="U363" s="79">
        <v>26.6369159179233</v>
      </c>
      <c r="V363" s="79">
        <v>6.2318629645618699</v>
      </c>
      <c r="W363" s="79">
        <v>1.8115507524846299</v>
      </c>
      <c r="X363" s="79">
        <v>6.0746264116126998</v>
      </c>
      <c r="Y363" s="79">
        <v>0.88670224128192898</v>
      </c>
      <c r="Z363" s="79">
        <v>5.9617951741719803</v>
      </c>
      <c r="AA363" s="79">
        <v>31.0471676263038</v>
      </c>
      <c r="AB363" s="79">
        <v>1.2002171083504001</v>
      </c>
      <c r="AC363" s="79">
        <v>3.4012930907735401</v>
      </c>
      <c r="AD363" s="79">
        <v>3.09476824941998</v>
      </c>
      <c r="AE363" s="79">
        <v>0.44692872661636002</v>
      </c>
    </row>
    <row r="364" spans="1:31" x14ac:dyDescent="0.35">
      <c r="A364" t="s">
        <v>239</v>
      </c>
      <c r="B364" s="79">
        <v>24076.1283802982</v>
      </c>
      <c r="C364" s="79">
        <v>19969.880127116299</v>
      </c>
      <c r="D364" s="79">
        <v>70919.545866466899</v>
      </c>
      <c r="E364" s="79">
        <v>263235.07943684602</v>
      </c>
      <c r="F364" s="79">
        <v>1654.03487459814</v>
      </c>
      <c r="G364" s="79">
        <v>16280.1349383533</v>
      </c>
      <c r="H364" s="79">
        <v>14152.189593528299</v>
      </c>
      <c r="I364" s="79">
        <v>424.80375795620398</v>
      </c>
      <c r="J364" s="79">
        <v>1509.5039030420601</v>
      </c>
      <c r="K364" s="79">
        <v>104039.12212039399</v>
      </c>
      <c r="L364" s="79">
        <v>50.651257371804597</v>
      </c>
      <c r="M364" s="79">
        <v>329.57261037687198</v>
      </c>
      <c r="N364" s="79">
        <v>327.281089895104</v>
      </c>
      <c r="O364" s="79">
        <v>328.34131969345901</v>
      </c>
      <c r="P364" s="79">
        <v>169.08976100305901</v>
      </c>
      <c r="Q364" s="79">
        <v>261.24079642149798</v>
      </c>
      <c r="R364" s="79">
        <v>24.061665555086801</v>
      </c>
      <c r="S364" s="79">
        <v>50.832828855341297</v>
      </c>
      <c r="T364" s="79">
        <v>6.4188056354782601</v>
      </c>
      <c r="U364" s="79">
        <v>27.156190323607301</v>
      </c>
      <c r="V364" s="79">
        <v>6.1451397012112396</v>
      </c>
      <c r="W364" s="79">
        <v>1.8356128167588699</v>
      </c>
      <c r="X364" s="79">
        <v>6.3050023839425497</v>
      </c>
      <c r="Y364" s="79">
        <v>0.909201070039935</v>
      </c>
      <c r="Z364" s="79">
        <v>5.6933989582751998</v>
      </c>
      <c r="AA364" s="79">
        <v>31.031856857088101</v>
      </c>
      <c r="AB364" s="79">
        <v>1.21044178680991</v>
      </c>
      <c r="AC364" s="79">
        <v>3.41966857503613</v>
      </c>
      <c r="AD364" s="79">
        <v>3.1335869142633799</v>
      </c>
      <c r="AE364" s="79">
        <v>0.46830644437857599</v>
      </c>
    </row>
    <row r="365" spans="1:31" x14ac:dyDescent="0.35">
      <c r="A365" t="s">
        <v>239</v>
      </c>
      <c r="B365" s="79">
        <v>23441.851632012</v>
      </c>
      <c r="C365" s="79">
        <v>20618.523352368102</v>
      </c>
      <c r="D365" s="79">
        <v>70919.545866466899</v>
      </c>
      <c r="E365" s="79">
        <v>264949.693020768</v>
      </c>
      <c r="F365" s="79">
        <v>1612.84161470617</v>
      </c>
      <c r="G365" s="79">
        <v>15640.600060741601</v>
      </c>
      <c r="H365" s="79">
        <v>14675.552754361501</v>
      </c>
      <c r="I365" s="79">
        <v>431.14595004830801</v>
      </c>
      <c r="J365" s="79">
        <v>1542.59458175694</v>
      </c>
      <c r="K365" s="79">
        <v>108811.776412987</v>
      </c>
      <c r="L365" s="79">
        <v>49.6820462231818</v>
      </c>
      <c r="M365" s="79">
        <v>339.38491207414899</v>
      </c>
      <c r="N365" s="79">
        <v>336.43523673112003</v>
      </c>
      <c r="O365" s="79">
        <v>337.17031960630499</v>
      </c>
      <c r="P365" s="79">
        <v>171.659848775124</v>
      </c>
      <c r="Q365" s="79">
        <v>256.79399578779601</v>
      </c>
      <c r="R365" s="79">
        <v>23.3374776193054</v>
      </c>
      <c r="S365" s="79">
        <v>51.4502737346982</v>
      </c>
      <c r="T365" s="79">
        <v>6.5429009863383598</v>
      </c>
      <c r="U365" s="79">
        <v>26.503730509293099</v>
      </c>
      <c r="V365" s="79">
        <v>6.2255462654990801</v>
      </c>
      <c r="W365" s="79">
        <v>1.84578795925109</v>
      </c>
      <c r="X365" s="79">
        <v>5.9529401245835398</v>
      </c>
      <c r="Y365" s="79">
        <v>0.90955984984944904</v>
      </c>
      <c r="Z365" s="79">
        <v>5.7457558532408699</v>
      </c>
      <c r="AA365" s="79">
        <v>30.3846686233145</v>
      </c>
      <c r="AB365" s="79">
        <v>1.1699187946326799</v>
      </c>
      <c r="AC365" s="79">
        <v>3.2984750616177601</v>
      </c>
      <c r="AD365" s="79">
        <v>3.02350652629335</v>
      </c>
      <c r="AE365" s="79">
        <v>0.41491930173294</v>
      </c>
    </row>
    <row r="366" spans="1:31" x14ac:dyDescent="0.35">
      <c r="A366" t="s">
        <v>239</v>
      </c>
      <c r="B366" s="79">
        <v>23281.821514462499</v>
      </c>
      <c r="C366" s="79">
        <v>20354.531399026098</v>
      </c>
      <c r="D366" s="79">
        <v>70919.545866466899</v>
      </c>
      <c r="E366" s="79">
        <v>262758.129227328</v>
      </c>
      <c r="F366" s="79">
        <v>1636.63053350724</v>
      </c>
      <c r="G366" s="79">
        <v>15622.481370072501</v>
      </c>
      <c r="H366" s="79">
        <v>14650.0112990826</v>
      </c>
      <c r="I366" s="79">
        <v>432.44181114893797</v>
      </c>
      <c r="J366" s="79">
        <v>1525.5122952096699</v>
      </c>
      <c r="K366" s="79">
        <v>107416.56202071199</v>
      </c>
      <c r="L366" s="79">
        <v>49.336255854086303</v>
      </c>
      <c r="M366" s="79">
        <v>336.90805416078899</v>
      </c>
      <c r="N366" s="79">
        <v>335.37863836039702</v>
      </c>
      <c r="O366" s="79">
        <v>338.281058439861</v>
      </c>
      <c r="P366" s="79">
        <v>169.48798192104101</v>
      </c>
      <c r="Q366" s="79">
        <v>260.02965385566699</v>
      </c>
      <c r="R366" s="79">
        <v>23.333934363003198</v>
      </c>
      <c r="S366" s="79">
        <v>50.226709386473502</v>
      </c>
      <c r="T366" s="79">
        <v>6.27203053835244</v>
      </c>
      <c r="U366" s="79">
        <v>26.5097151105895</v>
      </c>
      <c r="V366" s="79">
        <v>6.2816369074229002</v>
      </c>
      <c r="W366" s="79">
        <v>1.86481307254225</v>
      </c>
      <c r="X366" s="79">
        <v>5.9783978290115396</v>
      </c>
      <c r="Y366" s="79">
        <v>0.89590194827626202</v>
      </c>
      <c r="Z366" s="79">
        <v>5.87765724384154</v>
      </c>
      <c r="AA366" s="79">
        <v>30.320564542869299</v>
      </c>
      <c r="AB366" s="79">
        <v>1.1797563338230801</v>
      </c>
      <c r="AC366" s="79">
        <v>3.3864944784031898</v>
      </c>
      <c r="AD366" s="79">
        <v>3.1602736347062699</v>
      </c>
      <c r="AE366" s="79">
        <v>0.45667484225508298</v>
      </c>
    </row>
    <row r="367" spans="1:31" x14ac:dyDescent="0.35">
      <c r="A367" t="s">
        <v>239</v>
      </c>
      <c r="B367" s="79">
        <v>23430.858417726999</v>
      </c>
      <c r="C367" s="79">
        <v>20316.962993349502</v>
      </c>
      <c r="D367" s="79">
        <v>70919.545866466899</v>
      </c>
      <c r="E367" s="79">
        <v>260747.188239418</v>
      </c>
      <c r="F367" s="79">
        <v>1602.0587977768801</v>
      </c>
      <c r="G367" s="79">
        <v>15423.2136634449</v>
      </c>
      <c r="H367" s="79">
        <v>14462.7003540759</v>
      </c>
      <c r="I367" s="79">
        <v>430.49208526527502</v>
      </c>
      <c r="J367" s="79">
        <v>1533.6134331809601</v>
      </c>
      <c r="K367" s="79">
        <v>105866.044149422</v>
      </c>
      <c r="L367" s="79">
        <v>49.286109777662602</v>
      </c>
      <c r="M367" s="79">
        <v>337.11493406942901</v>
      </c>
      <c r="N367" s="79">
        <v>334.25284261525701</v>
      </c>
      <c r="O367" s="79">
        <v>335.84457530656402</v>
      </c>
      <c r="P367" s="79">
        <v>167.155794096883</v>
      </c>
      <c r="Q367" s="79">
        <v>255.40194923111099</v>
      </c>
      <c r="R367" s="79">
        <v>23.974180725761201</v>
      </c>
      <c r="S367" s="79">
        <v>51.667357071801</v>
      </c>
      <c r="T367" s="79">
        <v>6.4527064564730496</v>
      </c>
      <c r="U367" s="79">
        <v>27.080175360673401</v>
      </c>
      <c r="V367" s="79">
        <v>6.2587629000165501</v>
      </c>
      <c r="W367" s="79">
        <v>1.8252916336909799</v>
      </c>
      <c r="X367" s="79">
        <v>6.0140551305906902</v>
      </c>
      <c r="Y367" s="79">
        <v>0.931367796623083</v>
      </c>
      <c r="Z367" s="79">
        <v>5.8349796909078702</v>
      </c>
      <c r="AA367" s="79">
        <v>30.738941768708699</v>
      </c>
      <c r="AB367" s="79">
        <v>1.13106382914854</v>
      </c>
      <c r="AC367" s="79">
        <v>3.4863441250627099</v>
      </c>
      <c r="AD367" s="79">
        <v>3.0014035160628301</v>
      </c>
      <c r="AE367" s="79">
        <v>0.45268503689589501</v>
      </c>
    </row>
    <row r="368" spans="1:31" x14ac:dyDescent="0.35">
      <c r="A368" t="s">
        <v>239</v>
      </c>
      <c r="B368" s="79">
        <v>23163.2069990991</v>
      </c>
      <c r="C368" s="79">
        <v>20605.799584160901</v>
      </c>
      <c r="D368" s="79">
        <v>70919.545866466899</v>
      </c>
      <c r="E368" s="79">
        <v>262623.215868684</v>
      </c>
      <c r="F368" s="79">
        <v>1592.0300284453499</v>
      </c>
      <c r="G368" s="79">
        <v>15566.172710590399</v>
      </c>
      <c r="H368" s="79">
        <v>14596.0234768561</v>
      </c>
      <c r="I368" s="79">
        <v>426.45954290572502</v>
      </c>
      <c r="J368" s="79">
        <v>1525.05357153569</v>
      </c>
      <c r="K368" s="79">
        <v>105464.944058864</v>
      </c>
      <c r="L368" s="79">
        <v>49.167908382935998</v>
      </c>
      <c r="M368" s="79">
        <v>335.75820141337499</v>
      </c>
      <c r="N368" s="79">
        <v>332.73702154229898</v>
      </c>
      <c r="O368" s="79">
        <v>333.01518126633499</v>
      </c>
      <c r="P368" s="79">
        <v>166.99990465190299</v>
      </c>
      <c r="Q368" s="79">
        <v>249.86752927112801</v>
      </c>
      <c r="R368" s="79">
        <v>23.535770686255798</v>
      </c>
      <c r="S368" s="79">
        <v>51.041458447848903</v>
      </c>
      <c r="T368" s="79">
        <v>6.42023404606587</v>
      </c>
      <c r="U368" s="79">
        <v>26.973776252594199</v>
      </c>
      <c r="V368" s="79">
        <v>6.2547155661376301</v>
      </c>
      <c r="W368" s="79">
        <v>1.89091392318318</v>
      </c>
      <c r="X368" s="79">
        <v>5.9254265753924802</v>
      </c>
      <c r="Y368" s="79">
        <v>0.91230616081120697</v>
      </c>
      <c r="Z368" s="79">
        <v>6.0477185657699799</v>
      </c>
      <c r="AA368" s="79">
        <v>31.163261532484601</v>
      </c>
      <c r="AB368" s="79">
        <v>1.1672786672781099</v>
      </c>
      <c r="AC368" s="79">
        <v>3.3301061484285999</v>
      </c>
      <c r="AD368" s="79">
        <v>3.0172195684819201</v>
      </c>
      <c r="AE368" s="79">
        <v>0.46617944548413098</v>
      </c>
    </row>
    <row r="369" spans="1:31" x14ac:dyDescent="0.35">
      <c r="A369" t="s">
        <v>239</v>
      </c>
      <c r="B369" s="79">
        <v>23751.551655065599</v>
      </c>
      <c r="C369" s="79">
        <v>20418.3659155161</v>
      </c>
      <c r="D369" s="79">
        <v>70919.545866466899</v>
      </c>
      <c r="E369" s="79">
        <v>267122.31834526203</v>
      </c>
      <c r="F369" s="79">
        <v>1635.29749187423</v>
      </c>
      <c r="G369" s="79">
        <v>15864.455982297601</v>
      </c>
      <c r="H369" s="79">
        <v>14716.646141315699</v>
      </c>
      <c r="I369" s="79">
        <v>433.19564112241699</v>
      </c>
      <c r="J369" s="79">
        <v>1537.97432503039</v>
      </c>
      <c r="K369" s="79">
        <v>107233.411045001</v>
      </c>
      <c r="L369" s="79">
        <v>49.675337585038498</v>
      </c>
      <c r="M369" s="79">
        <v>339.13203199146199</v>
      </c>
      <c r="N369" s="79">
        <v>335.58500859086899</v>
      </c>
      <c r="O369" s="79">
        <v>337.41170806283498</v>
      </c>
      <c r="P369" s="79">
        <v>170.08597910630399</v>
      </c>
      <c r="Q369" s="79">
        <v>261.93794477771598</v>
      </c>
      <c r="R369" s="79">
        <v>23.778965779473801</v>
      </c>
      <c r="S369" s="79">
        <v>51.197958500256298</v>
      </c>
      <c r="T369" s="79">
        <v>6.3931715178092103</v>
      </c>
      <c r="U369" s="79">
        <v>26.802433663387401</v>
      </c>
      <c r="V369" s="79">
        <v>6.1119635855200602</v>
      </c>
      <c r="W369" s="79">
        <v>1.89103805342417</v>
      </c>
      <c r="X369" s="79">
        <v>6.2782711362485397</v>
      </c>
      <c r="Y369" s="79">
        <v>0.97983001986069496</v>
      </c>
      <c r="Z369" s="79">
        <v>6.0105002419996501</v>
      </c>
      <c r="AA369" s="79">
        <v>31.334628169397799</v>
      </c>
      <c r="AB369" s="79">
        <v>1.23628599784003</v>
      </c>
      <c r="AC369" s="79">
        <v>3.4207977469773301</v>
      </c>
      <c r="AD369" s="79">
        <v>3.0515775147280402</v>
      </c>
      <c r="AE369" s="79">
        <v>0.43773801011371599</v>
      </c>
    </row>
    <row r="370" spans="1:31" x14ac:dyDescent="0.35">
      <c r="A370" t="s">
        <v>239</v>
      </c>
      <c r="B370" s="79">
        <v>23393.1589612186</v>
      </c>
      <c r="C370" s="79">
        <v>20124.596128689602</v>
      </c>
      <c r="D370" s="79">
        <v>70919.545866466899</v>
      </c>
      <c r="E370" s="79">
        <v>262254.27241137403</v>
      </c>
      <c r="F370" s="79">
        <v>1575.1060583768599</v>
      </c>
      <c r="G370" s="79">
        <v>15431.530310234401</v>
      </c>
      <c r="H370" s="79">
        <v>14641.818723386499</v>
      </c>
      <c r="I370" s="79">
        <v>429.50798667449902</v>
      </c>
      <c r="J370" s="79">
        <v>1554.0546688822201</v>
      </c>
      <c r="K370" s="79">
        <v>108604.31439684</v>
      </c>
      <c r="L370" s="79">
        <v>49.345925397617897</v>
      </c>
      <c r="M370" s="79">
        <v>337.08486105710898</v>
      </c>
      <c r="N370" s="79">
        <v>333.72812856870098</v>
      </c>
      <c r="O370" s="79">
        <v>336.221083211159</v>
      </c>
      <c r="P370" s="79">
        <v>167.52015817088599</v>
      </c>
      <c r="Q370" s="79">
        <v>262.28997936475201</v>
      </c>
      <c r="R370" s="79">
        <v>23.525644571770801</v>
      </c>
      <c r="S370" s="79">
        <v>50.5383166024641</v>
      </c>
      <c r="T370" s="79">
        <v>6.2964096890450696</v>
      </c>
      <c r="U370" s="79">
        <v>26.647203677129301</v>
      </c>
      <c r="V370" s="79">
        <v>5.9715081865948898</v>
      </c>
      <c r="W370" s="79">
        <v>1.84774264603357</v>
      </c>
      <c r="X370" s="79">
        <v>6.18078617992792</v>
      </c>
      <c r="Y370" s="79">
        <v>0.93087184131879597</v>
      </c>
      <c r="Z370" s="79">
        <v>5.7676536659409896</v>
      </c>
      <c r="AA370" s="79">
        <v>31.1947320366674</v>
      </c>
      <c r="AB370" s="79">
        <v>1.2038078469283799</v>
      </c>
      <c r="AC370" s="79">
        <v>3.4823247728382398</v>
      </c>
      <c r="AD370" s="79">
        <v>3.1699823713631701</v>
      </c>
      <c r="AE370" s="79">
        <v>0.46562570965962002</v>
      </c>
    </row>
    <row r="371" spans="1:31" x14ac:dyDescent="0.35">
      <c r="A371" t="s">
        <v>239</v>
      </c>
      <c r="B371" s="79">
        <v>23282.9369077876</v>
      </c>
      <c r="C371" s="79">
        <v>20411.213645272299</v>
      </c>
      <c r="D371" s="79">
        <v>70919.545866466899</v>
      </c>
      <c r="E371" s="79">
        <v>261697.79921317199</v>
      </c>
      <c r="F371" s="79">
        <v>1641.6852187613299</v>
      </c>
      <c r="G371" s="79">
        <v>15496.841252578701</v>
      </c>
      <c r="H371" s="79">
        <v>14307.263093167499</v>
      </c>
      <c r="I371" s="79">
        <v>426.31885703237401</v>
      </c>
      <c r="J371" s="79">
        <v>1519.64232676195</v>
      </c>
      <c r="K371" s="79">
        <v>107974.56892284</v>
      </c>
      <c r="L371" s="79">
        <v>48.797516928415099</v>
      </c>
      <c r="M371" s="79">
        <v>333.034213922314</v>
      </c>
      <c r="N371" s="79">
        <v>329.17739748890801</v>
      </c>
      <c r="O371" s="79">
        <v>333.11408962703098</v>
      </c>
      <c r="P371" s="79">
        <v>169.545718413559</v>
      </c>
      <c r="Q371" s="79">
        <v>255.82608314498401</v>
      </c>
      <c r="R371" s="79">
        <v>23.809615056179499</v>
      </c>
      <c r="S371" s="79">
        <v>51.849684061899197</v>
      </c>
      <c r="T371" s="79">
        <v>6.3481876982691299</v>
      </c>
      <c r="U371" s="79">
        <v>27.7277349301588</v>
      </c>
      <c r="V371" s="79">
        <v>6.1476949304647803</v>
      </c>
      <c r="W371" s="79">
        <v>1.8694599235232301</v>
      </c>
      <c r="X371" s="79">
        <v>5.9798928833011402</v>
      </c>
      <c r="Y371" s="79">
        <v>0.94382661422307002</v>
      </c>
      <c r="Z371" s="79">
        <v>5.8234881958161697</v>
      </c>
      <c r="AA371" s="79">
        <v>31.364975283671502</v>
      </c>
      <c r="AB371" s="79">
        <v>1.1393440755763899</v>
      </c>
      <c r="AC371" s="79">
        <v>3.3757733227516402</v>
      </c>
      <c r="AD371" s="79">
        <v>3.05992468418202</v>
      </c>
      <c r="AE371" s="79">
        <v>0.46104342251742497</v>
      </c>
    </row>
    <row r="372" spans="1:31" x14ac:dyDescent="0.35">
      <c r="A372" t="s">
        <v>239</v>
      </c>
      <c r="B372" s="79">
        <v>23632.563250394</v>
      </c>
      <c r="C372" s="79">
        <v>20529.359236156899</v>
      </c>
      <c r="D372" s="79">
        <v>70919.545866466899</v>
      </c>
      <c r="E372" s="79">
        <v>262471.97814205103</v>
      </c>
      <c r="F372" s="79">
        <v>1626.9185562248399</v>
      </c>
      <c r="G372" s="79">
        <v>15564.486653334099</v>
      </c>
      <c r="H372" s="79">
        <v>14453.4863746589</v>
      </c>
      <c r="I372" s="79">
        <v>435.64366468521001</v>
      </c>
      <c r="J372" s="79">
        <v>1518.3775235993801</v>
      </c>
      <c r="K372" s="79">
        <v>107084.76732366301</v>
      </c>
      <c r="L372" s="79">
        <v>49.140293302094399</v>
      </c>
      <c r="M372" s="79">
        <v>336.10689194255701</v>
      </c>
      <c r="N372" s="79">
        <v>333.00682693833397</v>
      </c>
      <c r="O372" s="79">
        <v>334.89685653763001</v>
      </c>
      <c r="P372" s="79">
        <v>173.267869703988</v>
      </c>
      <c r="Q372" s="79">
        <v>266.23418228598098</v>
      </c>
      <c r="R372" s="79">
        <v>23.512990832552099</v>
      </c>
      <c r="S372" s="79">
        <v>50.021273826492902</v>
      </c>
      <c r="T372" s="79">
        <v>6.3954013187532697</v>
      </c>
      <c r="U372" s="79">
        <v>26.6403732614666</v>
      </c>
      <c r="V372" s="79">
        <v>6.03096328338279</v>
      </c>
      <c r="W372" s="79">
        <v>1.8013044138111201</v>
      </c>
      <c r="X372" s="79">
        <v>6.0147518700705103</v>
      </c>
      <c r="Y372" s="79">
        <v>0.91542559139392998</v>
      </c>
      <c r="Z372" s="79">
        <v>5.7469799453913399</v>
      </c>
      <c r="AA372" s="79">
        <v>31.539659077312098</v>
      </c>
      <c r="AB372" s="79">
        <v>1.2200339568685801</v>
      </c>
      <c r="AC372" s="79">
        <v>3.4320345478750398</v>
      </c>
      <c r="AD372" s="79">
        <v>3.0590925137356</v>
      </c>
      <c r="AE372" s="79">
        <v>0.46204187292731902</v>
      </c>
    </row>
    <row r="373" spans="1:31" x14ac:dyDescent="0.35">
      <c r="A373" t="s">
        <v>239</v>
      </c>
      <c r="B373" s="79">
        <v>23383.328338656502</v>
      </c>
      <c r="C373" s="79">
        <v>20240.563734909199</v>
      </c>
      <c r="D373" s="79">
        <v>70919.545866466899</v>
      </c>
      <c r="E373" s="79">
        <v>258398.22772951401</v>
      </c>
      <c r="F373" s="79">
        <v>1618.09721356152</v>
      </c>
      <c r="G373" s="79">
        <v>15513.296444003199</v>
      </c>
      <c r="H373" s="79">
        <v>14190.9125056823</v>
      </c>
      <c r="I373" s="79">
        <v>424.247217880297</v>
      </c>
      <c r="J373" s="79">
        <v>1500.4881277582599</v>
      </c>
      <c r="K373" s="79">
        <v>105932.920225225</v>
      </c>
      <c r="L373" s="79">
        <v>48.402272490139097</v>
      </c>
      <c r="M373" s="79">
        <v>331.65193982784098</v>
      </c>
      <c r="N373" s="79">
        <v>330.22881138606999</v>
      </c>
      <c r="O373" s="79">
        <v>330.93070112341002</v>
      </c>
      <c r="P373" s="79">
        <v>169.70598479709801</v>
      </c>
      <c r="Q373" s="79">
        <v>266.04956360377201</v>
      </c>
      <c r="R373" s="79">
        <v>23.6280719292455</v>
      </c>
      <c r="S373" s="79">
        <v>51.220716829392899</v>
      </c>
      <c r="T373" s="79">
        <v>6.3073221454618</v>
      </c>
      <c r="U373" s="79">
        <v>26.902277388359401</v>
      </c>
      <c r="V373" s="79">
        <v>6.12759624292236</v>
      </c>
      <c r="W373" s="79">
        <v>1.8579798358456401</v>
      </c>
      <c r="X373" s="79">
        <v>6.2668829392510403</v>
      </c>
      <c r="Y373" s="79">
        <v>0.88617147223236703</v>
      </c>
      <c r="Z373" s="79">
        <v>5.7391096397871904</v>
      </c>
      <c r="AA373" s="79">
        <v>30.580846766583299</v>
      </c>
      <c r="AB373" s="79">
        <v>1.11098670153853</v>
      </c>
      <c r="AC373" s="79">
        <v>3.36035249047944</v>
      </c>
      <c r="AD373" s="79">
        <v>3.0161619984266501</v>
      </c>
      <c r="AE373" s="79">
        <v>0.44364741085354298</v>
      </c>
    </row>
    <row r="374" spans="1:31" x14ac:dyDescent="0.35">
      <c r="A374" t="s">
        <v>239</v>
      </c>
      <c r="B374" s="79">
        <v>23747.257966912199</v>
      </c>
      <c r="C374" s="79">
        <v>20444.3541522999</v>
      </c>
      <c r="D374" s="79">
        <v>70919.545866466899</v>
      </c>
      <c r="E374" s="79">
        <v>264386.62868462299</v>
      </c>
      <c r="F374" s="79">
        <v>1660.7413209195499</v>
      </c>
      <c r="G374" s="79">
        <v>15756.851125617601</v>
      </c>
      <c r="H374" s="79">
        <v>14543.683987724</v>
      </c>
      <c r="I374" s="79">
        <v>434.03708683010302</v>
      </c>
      <c r="J374" s="79">
        <v>1528.1511393901201</v>
      </c>
      <c r="K374" s="79">
        <v>108304.24213144201</v>
      </c>
      <c r="L374" s="79">
        <v>49.817843691142699</v>
      </c>
      <c r="M374" s="79">
        <v>337.66634410122703</v>
      </c>
      <c r="N374" s="79">
        <v>334.70351136817601</v>
      </c>
      <c r="O374" s="79">
        <v>337.12332533109702</v>
      </c>
      <c r="P374" s="79">
        <v>170.878280985228</v>
      </c>
      <c r="Q374" s="79">
        <v>264.528408331408</v>
      </c>
      <c r="R374" s="79">
        <v>23.8110781773482</v>
      </c>
      <c r="S374" s="79">
        <v>52.466771636310099</v>
      </c>
      <c r="T374" s="79">
        <v>6.4292843476723798</v>
      </c>
      <c r="U374" s="79">
        <v>27.368858928321899</v>
      </c>
      <c r="V374" s="79">
        <v>6.3098835158950699</v>
      </c>
      <c r="W374" s="79">
        <v>1.8317880639199999</v>
      </c>
      <c r="X374" s="79">
        <v>6.4379086205864802</v>
      </c>
      <c r="Y374" s="79">
        <v>0.90185723400129203</v>
      </c>
      <c r="Z374" s="79">
        <v>5.6831906418462204</v>
      </c>
      <c r="AA374" s="79">
        <v>30.883014887405899</v>
      </c>
      <c r="AB374" s="79">
        <v>1.12763352429612</v>
      </c>
      <c r="AC374" s="79">
        <v>3.3882002175945498</v>
      </c>
      <c r="AD374" s="79">
        <v>2.95546535798284</v>
      </c>
      <c r="AE374" s="79">
        <v>0.44923878494432001</v>
      </c>
    </row>
    <row r="375" spans="1:31" x14ac:dyDescent="0.35">
      <c r="A375" t="s">
        <v>239</v>
      </c>
      <c r="B375" s="79">
        <v>23991.552827177398</v>
      </c>
      <c r="C375" s="79">
        <v>20107.663327842001</v>
      </c>
      <c r="D375" s="79">
        <v>70919.545866466899</v>
      </c>
      <c r="E375" s="79">
        <v>264004.97495201603</v>
      </c>
      <c r="F375" s="79">
        <v>1714.4873391005201</v>
      </c>
      <c r="G375" s="79">
        <v>16023.8242616567</v>
      </c>
      <c r="H375" s="79">
        <v>14165.898449623301</v>
      </c>
      <c r="I375" s="79">
        <v>421.88815256474697</v>
      </c>
      <c r="J375" s="79">
        <v>1500.3213373104099</v>
      </c>
      <c r="K375" s="79">
        <v>103755.05647471</v>
      </c>
      <c r="L375" s="79">
        <v>50.194202430797603</v>
      </c>
      <c r="M375" s="79">
        <v>328.760019297665</v>
      </c>
      <c r="N375" s="79">
        <v>325.25327869696298</v>
      </c>
      <c r="O375" s="79">
        <v>326.72860763279402</v>
      </c>
      <c r="P375" s="79">
        <v>170.49729754303601</v>
      </c>
      <c r="Q375" s="79">
        <v>256.66278192391297</v>
      </c>
      <c r="R375" s="79">
        <v>23.427953311782101</v>
      </c>
      <c r="S375" s="79">
        <v>50.972623824476003</v>
      </c>
      <c r="T375" s="79">
        <v>6.3237929909346304</v>
      </c>
      <c r="U375" s="79">
        <v>27.0026434860896</v>
      </c>
      <c r="V375" s="79">
        <v>6.2499139257842504</v>
      </c>
      <c r="W375" s="79">
        <v>1.73488448293702</v>
      </c>
      <c r="X375" s="79">
        <v>6.2092897848851702</v>
      </c>
      <c r="Y375" s="79">
        <v>0.91230328654167203</v>
      </c>
      <c r="Z375" s="79">
        <v>5.5492117461232402</v>
      </c>
      <c r="AA375" s="79">
        <v>30.908626291620902</v>
      </c>
      <c r="AB375" s="79">
        <v>1.16017381180477</v>
      </c>
      <c r="AC375" s="79">
        <v>3.3538949170703098</v>
      </c>
      <c r="AD375" s="79">
        <v>3.0355923429874898</v>
      </c>
      <c r="AE375" s="79">
        <v>0.45185295587042901</v>
      </c>
    </row>
    <row r="376" spans="1:31" x14ac:dyDescent="0.35">
      <c r="A376" t="s">
        <v>239</v>
      </c>
      <c r="B376" s="79">
        <v>23830.353302137399</v>
      </c>
      <c r="C376" s="79">
        <v>20436.164833801198</v>
      </c>
      <c r="D376" s="79">
        <v>70919.545866466899</v>
      </c>
      <c r="E376" s="79">
        <v>266276.208964672</v>
      </c>
      <c r="F376" s="79">
        <v>1646.7629123817001</v>
      </c>
      <c r="G376" s="79">
        <v>15829.863056673201</v>
      </c>
      <c r="H376" s="79">
        <v>14535.729333622299</v>
      </c>
      <c r="I376" s="79">
        <v>430.79517911946499</v>
      </c>
      <c r="J376" s="79">
        <v>1522.4668126270301</v>
      </c>
      <c r="K376" s="79">
        <v>108615.66379165099</v>
      </c>
      <c r="L376" s="79">
        <v>50.190489640886597</v>
      </c>
      <c r="M376" s="79">
        <v>337.22358001905201</v>
      </c>
      <c r="N376" s="79">
        <v>336.50619341557802</v>
      </c>
      <c r="O376" s="79">
        <v>337.64814966864401</v>
      </c>
      <c r="P376" s="79">
        <v>170.034395705305</v>
      </c>
      <c r="Q376" s="79">
        <v>276.58491229958798</v>
      </c>
      <c r="R376" s="79">
        <v>23.615132842159401</v>
      </c>
      <c r="S376" s="79">
        <v>51.186180930150698</v>
      </c>
      <c r="T376" s="79">
        <v>6.40076034297637</v>
      </c>
      <c r="U376" s="79">
        <v>26.598419153871902</v>
      </c>
      <c r="V376" s="79">
        <v>6.2440812646246</v>
      </c>
      <c r="W376" s="79">
        <v>1.8739060688861799</v>
      </c>
      <c r="X376" s="79">
        <v>6.2153147835921301</v>
      </c>
      <c r="Y376" s="79">
        <v>0.93203167814571997</v>
      </c>
      <c r="Z376" s="79">
        <v>5.6927672458882803</v>
      </c>
      <c r="AA376" s="79">
        <v>30.724278480650501</v>
      </c>
      <c r="AB376" s="79">
        <v>1.1367844879225999</v>
      </c>
      <c r="AC376" s="79">
        <v>3.2457022107442901</v>
      </c>
      <c r="AD376" s="79">
        <v>3.1307719270348899</v>
      </c>
      <c r="AE376" s="79">
        <v>0.414165961172337</v>
      </c>
    </row>
    <row r="377" spans="1:31" x14ac:dyDescent="0.35">
      <c r="A377" t="s">
        <v>239</v>
      </c>
      <c r="B377" s="79">
        <v>23554.619467097698</v>
      </c>
      <c r="C377" s="79">
        <v>20121.9617089401</v>
      </c>
      <c r="D377" s="79">
        <v>70919.545866466899</v>
      </c>
      <c r="E377" s="79">
        <v>266324.10224229097</v>
      </c>
      <c r="F377" s="79">
        <v>1613.90736820236</v>
      </c>
      <c r="G377" s="79">
        <v>15738.0113984002</v>
      </c>
      <c r="H377" s="79">
        <v>14618.1945079958</v>
      </c>
      <c r="I377" s="79">
        <v>428.894642758396</v>
      </c>
      <c r="J377" s="79">
        <v>1513.0772028194101</v>
      </c>
      <c r="K377" s="79">
        <v>105835.5712836</v>
      </c>
      <c r="L377" s="79">
        <v>49.101425239459701</v>
      </c>
      <c r="M377" s="79">
        <v>334.05964898363902</v>
      </c>
      <c r="N377" s="79">
        <v>331.02451283543598</v>
      </c>
      <c r="O377" s="79">
        <v>332.91539980872898</v>
      </c>
      <c r="P377" s="79">
        <v>171.291784158025</v>
      </c>
      <c r="Q377" s="79">
        <v>267.79071950946502</v>
      </c>
      <c r="R377" s="79">
        <v>23.801370495287401</v>
      </c>
      <c r="S377" s="79">
        <v>51.376802989414998</v>
      </c>
      <c r="T377" s="79">
        <v>6.3484790291082396</v>
      </c>
      <c r="U377" s="79">
        <v>27.03475267995</v>
      </c>
      <c r="V377" s="79">
        <v>6.37860303815373</v>
      </c>
      <c r="W377" s="79">
        <v>1.82765150411342</v>
      </c>
      <c r="X377" s="79">
        <v>6.0365527408753898</v>
      </c>
      <c r="Y377" s="79">
        <v>0.92325032149128805</v>
      </c>
      <c r="Z377" s="79">
        <v>5.9023514397096202</v>
      </c>
      <c r="AA377" s="79">
        <v>31.070326075057999</v>
      </c>
      <c r="AB377" s="79">
        <v>1.19951027284223</v>
      </c>
      <c r="AC377" s="79">
        <v>3.4103519759988998</v>
      </c>
      <c r="AD377" s="79">
        <v>3.2266442458014599</v>
      </c>
      <c r="AE377" s="79">
        <v>0.450654353501725</v>
      </c>
    </row>
    <row r="378" spans="1:31" x14ac:dyDescent="0.35">
      <c r="A378" t="s">
        <v>239</v>
      </c>
      <c r="B378" s="79">
        <v>23674.242603091501</v>
      </c>
      <c r="C378" s="79">
        <v>19880.125994367401</v>
      </c>
      <c r="D378" s="79">
        <v>70919.545866466899</v>
      </c>
      <c r="E378" s="79">
        <v>259178.703871095</v>
      </c>
      <c r="F378" s="79">
        <v>1593.9916301071801</v>
      </c>
      <c r="G378" s="79">
        <v>15694.051567712801</v>
      </c>
      <c r="H378" s="79">
        <v>14603.778157376501</v>
      </c>
      <c r="I378" s="79">
        <v>428.28820670315002</v>
      </c>
      <c r="J378" s="79">
        <v>1517.57379293957</v>
      </c>
      <c r="K378" s="79">
        <v>105779.26919394</v>
      </c>
      <c r="L378" s="79">
        <v>49.315988109225898</v>
      </c>
      <c r="M378" s="79">
        <v>334.37017083480902</v>
      </c>
      <c r="N378" s="79">
        <v>332.18903754683703</v>
      </c>
      <c r="O378" s="79">
        <v>334.06715299935598</v>
      </c>
      <c r="P378" s="79">
        <v>168.17185208755899</v>
      </c>
      <c r="Q378" s="79">
        <v>269.47611633957399</v>
      </c>
      <c r="R378" s="79">
        <v>23.410219472858302</v>
      </c>
      <c r="S378" s="79">
        <v>50.977869778494899</v>
      </c>
      <c r="T378" s="79">
        <v>6.4718792156926304</v>
      </c>
      <c r="U378" s="79">
        <v>26.922192875163901</v>
      </c>
      <c r="V378" s="79">
        <v>6.2187460525691796</v>
      </c>
      <c r="W378" s="79">
        <v>1.8353173290292299</v>
      </c>
      <c r="X378" s="79">
        <v>6.0470672887459802</v>
      </c>
      <c r="Y378" s="79">
        <v>0.93036926243739404</v>
      </c>
      <c r="Z378" s="79">
        <v>5.8433503217618803</v>
      </c>
      <c r="AA378" s="79">
        <v>30.9329061617881</v>
      </c>
      <c r="AB378" s="79">
        <v>1.16174572866237</v>
      </c>
      <c r="AC378" s="79">
        <v>3.3152960979158701</v>
      </c>
      <c r="AD378" s="79">
        <v>2.9233539608511201</v>
      </c>
      <c r="AE378" s="79">
        <v>0.434919564197847</v>
      </c>
    </row>
    <row r="379" spans="1:31" x14ac:dyDescent="0.35">
      <c r="A379" t="s">
        <v>239</v>
      </c>
      <c r="B379" s="79">
        <v>23445.290350359301</v>
      </c>
      <c r="C379" s="79">
        <v>20204.8569624751</v>
      </c>
      <c r="D379" s="79">
        <v>70919.545866466899</v>
      </c>
      <c r="E379" s="79">
        <v>266072.54314865399</v>
      </c>
      <c r="F379" s="79">
        <v>1634.7164001926801</v>
      </c>
      <c r="G379" s="79">
        <v>15641.837675222299</v>
      </c>
      <c r="H379" s="79">
        <v>14378.469407782801</v>
      </c>
      <c r="I379" s="79">
        <v>431.18519505343698</v>
      </c>
      <c r="J379" s="79">
        <v>1513.2839106627</v>
      </c>
      <c r="K379" s="79">
        <v>105862.21209122</v>
      </c>
      <c r="L379" s="79">
        <v>49.325232918626099</v>
      </c>
      <c r="M379" s="79">
        <v>335.23825592435998</v>
      </c>
      <c r="N379" s="79">
        <v>332.48978817522999</v>
      </c>
      <c r="O379" s="79">
        <v>333.21074088929703</v>
      </c>
      <c r="P379" s="79">
        <v>166.76570696920501</v>
      </c>
      <c r="Q379" s="79">
        <v>268.47886186038698</v>
      </c>
      <c r="R379" s="79">
        <v>23.650326584826299</v>
      </c>
      <c r="S379" s="79">
        <v>51.1479170339219</v>
      </c>
      <c r="T379" s="79">
        <v>6.4783606490526102</v>
      </c>
      <c r="U379" s="79">
        <v>27.1722739364691</v>
      </c>
      <c r="V379" s="79">
        <v>6.3143703736415704</v>
      </c>
      <c r="W379" s="79">
        <v>1.8763521084492401</v>
      </c>
      <c r="X379" s="79">
        <v>6.1092187087490304</v>
      </c>
      <c r="Y379" s="79">
        <v>0.87382994731783803</v>
      </c>
      <c r="Z379" s="79">
        <v>5.8684127456079596</v>
      </c>
      <c r="AA379" s="79">
        <v>30.9793462190868</v>
      </c>
      <c r="AB379" s="79">
        <v>1.1409850755868101</v>
      </c>
      <c r="AC379" s="79">
        <v>3.30725940982797</v>
      </c>
      <c r="AD379" s="79">
        <v>3.1048284202563501</v>
      </c>
      <c r="AE379" s="79">
        <v>0.45749806889349398</v>
      </c>
    </row>
    <row r="380" spans="1:31" x14ac:dyDescent="0.35">
      <c r="A380" t="s">
        <v>239</v>
      </c>
      <c r="B380" s="79">
        <v>23652.508552333202</v>
      </c>
      <c r="C380" s="79">
        <v>20506.638988549199</v>
      </c>
      <c r="D380" s="79">
        <v>70919.545866466899</v>
      </c>
      <c r="E380" s="79">
        <v>257743.33151335799</v>
      </c>
      <c r="F380" s="79">
        <v>1583.1054663800901</v>
      </c>
      <c r="G380" s="79">
        <v>15592.3393384142</v>
      </c>
      <c r="H380" s="79">
        <v>14422.683400603701</v>
      </c>
      <c r="I380" s="79">
        <v>430.59123500017398</v>
      </c>
      <c r="J380" s="79">
        <v>1515.21217448267</v>
      </c>
      <c r="K380" s="79">
        <v>105981.13340530801</v>
      </c>
      <c r="L380" s="79">
        <v>48.615356558630999</v>
      </c>
      <c r="M380" s="79">
        <v>332.686702477864</v>
      </c>
      <c r="N380" s="79">
        <v>331.21602366382001</v>
      </c>
      <c r="O380" s="79">
        <v>331.72771636040102</v>
      </c>
      <c r="P380" s="79">
        <v>169.827489473631</v>
      </c>
      <c r="Q380" s="79">
        <v>261.09376678670202</v>
      </c>
      <c r="R380" s="79">
        <v>23.2993503611509</v>
      </c>
      <c r="S380" s="79">
        <v>50.025887809001802</v>
      </c>
      <c r="T380" s="79">
        <v>6.3307774590781101</v>
      </c>
      <c r="U380" s="79">
        <v>26.452193469733501</v>
      </c>
      <c r="V380" s="79">
        <v>6.3612276192565904</v>
      </c>
      <c r="W380" s="79">
        <v>1.81156339185226</v>
      </c>
      <c r="X380" s="79">
        <v>6.2900757702685297</v>
      </c>
      <c r="Y380" s="79">
        <v>0.92083505703061796</v>
      </c>
      <c r="Z380" s="79">
        <v>5.7714091393336302</v>
      </c>
      <c r="AA380" s="79">
        <v>30.687026060573402</v>
      </c>
      <c r="AB380" s="79">
        <v>1.1238494105937</v>
      </c>
      <c r="AC380" s="79">
        <v>3.4442064091776201</v>
      </c>
      <c r="AD380" s="79">
        <v>3.0884678317254801</v>
      </c>
      <c r="AE380" s="79">
        <v>0.45412305103734801</v>
      </c>
    </row>
    <row r="381" spans="1:31" x14ac:dyDescent="0.35">
      <c r="A381" t="s">
        <v>239</v>
      </c>
      <c r="B381" s="79">
        <v>23394.740972763298</v>
      </c>
      <c r="C381" s="79">
        <v>20136.079781639801</v>
      </c>
      <c r="D381" s="79">
        <v>70919.545866466899</v>
      </c>
      <c r="E381" s="79">
        <v>262693.62464683497</v>
      </c>
      <c r="F381" s="79">
        <v>1613.7051495288299</v>
      </c>
      <c r="G381" s="79">
        <v>15598.974274239201</v>
      </c>
      <c r="H381" s="79">
        <v>14532.620117112499</v>
      </c>
      <c r="I381" s="79">
        <v>428.57560900608797</v>
      </c>
      <c r="J381" s="79">
        <v>1497.3754133462801</v>
      </c>
      <c r="K381" s="79">
        <v>104512.56006640699</v>
      </c>
      <c r="L381" s="79">
        <v>48.138328468874199</v>
      </c>
      <c r="M381" s="79">
        <v>330.67309353277898</v>
      </c>
      <c r="N381" s="79">
        <v>328.93458755976701</v>
      </c>
      <c r="O381" s="79">
        <v>329.90061096087697</v>
      </c>
      <c r="P381" s="79">
        <v>172.49795369530301</v>
      </c>
      <c r="Q381" s="79">
        <v>259.652814049619</v>
      </c>
      <c r="R381" s="79">
        <v>23.4031194440789</v>
      </c>
      <c r="S381" s="79">
        <v>50.822569918907298</v>
      </c>
      <c r="T381" s="79">
        <v>6.3489000501328396</v>
      </c>
      <c r="U381" s="79">
        <v>27.131341741217099</v>
      </c>
      <c r="V381" s="79">
        <v>5.9647822281571203</v>
      </c>
      <c r="W381" s="79">
        <v>1.83237890443566</v>
      </c>
      <c r="X381" s="79">
        <v>5.9513796821318001</v>
      </c>
      <c r="Y381" s="79">
        <v>0.90164053435475</v>
      </c>
      <c r="Z381" s="79">
        <v>5.8106129368251302</v>
      </c>
      <c r="AA381" s="79">
        <v>30.870034902633801</v>
      </c>
      <c r="AB381" s="79">
        <v>1.14066182281393</v>
      </c>
      <c r="AC381" s="79">
        <v>3.3227702622681701</v>
      </c>
      <c r="AD381" s="79">
        <v>3.1043840139908001</v>
      </c>
      <c r="AE381" s="79">
        <v>0.45751466262330498</v>
      </c>
    </row>
    <row r="382" spans="1:31" x14ac:dyDescent="0.35">
      <c r="A382" t="s">
        <v>239</v>
      </c>
      <c r="B382" s="79">
        <v>22989.4797680999</v>
      </c>
      <c r="C382" s="79">
        <v>20039.872095256502</v>
      </c>
      <c r="D382" s="79">
        <v>70919.545866466899</v>
      </c>
      <c r="E382" s="79">
        <v>263208.036795625</v>
      </c>
      <c r="F382" s="79">
        <v>1641.32127506902</v>
      </c>
      <c r="G382" s="79">
        <v>15633.5321633846</v>
      </c>
      <c r="H382" s="79">
        <v>14412.2944202381</v>
      </c>
      <c r="I382" s="79">
        <v>427.07330516440499</v>
      </c>
      <c r="J382" s="79">
        <v>1493.7437517569001</v>
      </c>
      <c r="K382" s="79">
        <v>105306.485776701</v>
      </c>
      <c r="L382" s="79">
        <v>48.315337803360499</v>
      </c>
      <c r="M382" s="79">
        <v>329.67118972001401</v>
      </c>
      <c r="N382" s="79">
        <v>327.904582294921</v>
      </c>
      <c r="O382" s="79">
        <v>329.76957509150299</v>
      </c>
      <c r="P382" s="79">
        <v>169.62290235465699</v>
      </c>
      <c r="Q382" s="79">
        <v>253.824623373299</v>
      </c>
      <c r="R382" s="79">
        <v>23.535404402467901</v>
      </c>
      <c r="S382" s="79">
        <v>50.640402645957103</v>
      </c>
      <c r="T382" s="79">
        <v>6.3810394641488903</v>
      </c>
      <c r="U382" s="79">
        <v>26.905101398643101</v>
      </c>
      <c r="V382" s="79">
        <v>6.2585660491039503</v>
      </c>
      <c r="W382" s="79">
        <v>1.80463686415958</v>
      </c>
      <c r="X382" s="79">
        <v>6.1109090095887098</v>
      </c>
      <c r="Y382" s="79">
        <v>0.92113097325178195</v>
      </c>
      <c r="Z382" s="79">
        <v>5.8324185336425103</v>
      </c>
      <c r="AA382" s="79">
        <v>30.417184879598899</v>
      </c>
      <c r="AB382" s="79">
        <v>1.0844956841506399</v>
      </c>
      <c r="AC382" s="79">
        <v>3.3172097359849699</v>
      </c>
      <c r="AD382" s="79">
        <v>2.9559820189130499</v>
      </c>
      <c r="AE382" s="79">
        <v>0.44883198301657801</v>
      </c>
    </row>
    <row r="383" spans="1:31" x14ac:dyDescent="0.35">
      <c r="A383" t="s">
        <v>239</v>
      </c>
      <c r="B383" s="79">
        <v>23201.541908707401</v>
      </c>
      <c r="C383" s="79">
        <v>20221.797937861302</v>
      </c>
      <c r="D383" s="79">
        <v>70919.545866466899</v>
      </c>
      <c r="E383" s="79">
        <v>262092.264974202</v>
      </c>
      <c r="F383" s="79">
        <v>1640.32976146939</v>
      </c>
      <c r="G383" s="79">
        <v>15671.765607204899</v>
      </c>
      <c r="H383" s="79">
        <v>14458.7876085019</v>
      </c>
      <c r="I383" s="79">
        <v>428.80374274903602</v>
      </c>
      <c r="J383" s="79">
        <v>1502.17254720911</v>
      </c>
      <c r="K383" s="79">
        <v>106234.37286873801</v>
      </c>
      <c r="L383" s="79">
        <v>48.639171625086803</v>
      </c>
      <c r="M383" s="79">
        <v>333.460664672495</v>
      </c>
      <c r="N383" s="79">
        <v>332.64131643974002</v>
      </c>
      <c r="O383" s="79">
        <v>333.397381331053</v>
      </c>
      <c r="P383" s="79">
        <v>171.28243304031599</v>
      </c>
      <c r="Q383" s="79">
        <v>261.94250766626698</v>
      </c>
      <c r="R383" s="79">
        <v>23.874409697673499</v>
      </c>
      <c r="S383" s="79">
        <v>49.954092200329796</v>
      </c>
      <c r="T383" s="79">
        <v>6.2677080942045604</v>
      </c>
      <c r="U383" s="79">
        <v>26.778069964282299</v>
      </c>
      <c r="V383" s="79">
        <v>6.1349936966105698</v>
      </c>
      <c r="W383" s="79">
        <v>1.8582952374008399</v>
      </c>
      <c r="X383" s="79">
        <v>6.2435527275490497</v>
      </c>
      <c r="Y383" s="79">
        <v>0.921913123554289</v>
      </c>
      <c r="Z383" s="79">
        <v>5.8890182653942196</v>
      </c>
      <c r="AA383" s="79">
        <v>31.552628284201401</v>
      </c>
      <c r="AB383" s="79">
        <v>1.1828176423976799</v>
      </c>
      <c r="AC383" s="79">
        <v>3.5021875997121499</v>
      </c>
      <c r="AD383" s="79">
        <v>3.2302645620575698</v>
      </c>
      <c r="AE383" s="79">
        <v>0.482555543434456</v>
      </c>
    </row>
    <row r="384" spans="1:31" x14ac:dyDescent="0.35">
      <c r="A384" t="s">
        <v>239</v>
      </c>
      <c r="B384" s="79">
        <v>23128.608723557802</v>
      </c>
      <c r="C384" s="79">
        <v>20119.195032392199</v>
      </c>
      <c r="D384" s="79">
        <v>70919.545866466899</v>
      </c>
      <c r="E384" s="79">
        <v>260303.41313423001</v>
      </c>
      <c r="F384" s="79">
        <v>1649.0671860601101</v>
      </c>
      <c r="G384" s="79">
        <v>15667.0733395159</v>
      </c>
      <c r="H384" s="79">
        <v>14419.8414045013</v>
      </c>
      <c r="I384" s="79">
        <v>426.440776499403</v>
      </c>
      <c r="J384" s="79">
        <v>1492.9656741082599</v>
      </c>
      <c r="K384" s="79">
        <v>104219.309042042</v>
      </c>
      <c r="L384" s="79">
        <v>48.930380968704199</v>
      </c>
      <c r="M384" s="79">
        <v>331.59010477294203</v>
      </c>
      <c r="N384" s="79">
        <v>329.705575716807</v>
      </c>
      <c r="O384" s="79">
        <v>331.39449140944902</v>
      </c>
      <c r="P384" s="79">
        <v>169.65591688423299</v>
      </c>
      <c r="Q384" s="79">
        <v>254.71019743248601</v>
      </c>
      <c r="R384" s="79">
        <v>23.787389991763501</v>
      </c>
      <c r="S384" s="79">
        <v>51.577664910434102</v>
      </c>
      <c r="T384" s="79">
        <v>6.3754360253623199</v>
      </c>
      <c r="U384" s="79">
        <v>26.631376584687398</v>
      </c>
      <c r="V384" s="79">
        <v>6.1175303341405698</v>
      </c>
      <c r="W384" s="79">
        <v>1.87315511515317</v>
      </c>
      <c r="X384" s="79">
        <v>6.1869877522341499</v>
      </c>
      <c r="Y384" s="79">
        <v>0.91472924977323999</v>
      </c>
      <c r="Z384" s="79">
        <v>5.69018329157492</v>
      </c>
      <c r="AA384" s="79">
        <v>31.141485305037701</v>
      </c>
      <c r="AB384" s="79">
        <v>1.15496284325544</v>
      </c>
      <c r="AC384" s="79">
        <v>3.4370201122168602</v>
      </c>
      <c r="AD384" s="79">
        <v>3.10525917663773</v>
      </c>
      <c r="AE384" s="79">
        <v>0.43239965065903901</v>
      </c>
    </row>
    <row r="385" spans="1:31" x14ac:dyDescent="0.35">
      <c r="A385" t="s">
        <v>239</v>
      </c>
      <c r="B385" s="79">
        <v>22967.137322037801</v>
      </c>
      <c r="C385" s="79">
        <v>19954.6191213731</v>
      </c>
      <c r="D385" s="79">
        <v>70919.545866466899</v>
      </c>
      <c r="E385" s="79">
        <v>259228.026214607</v>
      </c>
      <c r="F385" s="79">
        <v>1538.9093066540299</v>
      </c>
      <c r="G385" s="79">
        <v>15333.937903091601</v>
      </c>
      <c r="H385" s="79">
        <v>14358.4701474381</v>
      </c>
      <c r="I385" s="79">
        <v>423.34474942011701</v>
      </c>
      <c r="J385" s="79">
        <v>1489.72323055376</v>
      </c>
      <c r="K385" s="79">
        <v>104955.734071962</v>
      </c>
      <c r="L385" s="79">
        <v>48.355281323452203</v>
      </c>
      <c r="M385" s="79">
        <v>329.082480750169</v>
      </c>
      <c r="N385" s="79">
        <v>326.44966881978502</v>
      </c>
      <c r="O385" s="79">
        <v>327.96674439552299</v>
      </c>
      <c r="P385" s="79">
        <v>165.232364018987</v>
      </c>
      <c r="Q385" s="79">
        <v>261.602503987879</v>
      </c>
      <c r="R385" s="79">
        <v>23.641656484432399</v>
      </c>
      <c r="S385" s="79">
        <v>51.608793558957899</v>
      </c>
      <c r="T385" s="79">
        <v>6.5098729891542302</v>
      </c>
      <c r="U385" s="79">
        <v>27.371701165003302</v>
      </c>
      <c r="V385" s="79">
        <v>6.5160954202309398</v>
      </c>
      <c r="W385" s="79">
        <v>1.8180361972288599</v>
      </c>
      <c r="X385" s="79">
        <v>6.0877266331212496</v>
      </c>
      <c r="Y385" s="79">
        <v>0.92247592691409297</v>
      </c>
      <c r="Z385" s="79">
        <v>5.6877215823923502</v>
      </c>
      <c r="AA385" s="79">
        <v>31.023365344536501</v>
      </c>
      <c r="AB385" s="79">
        <v>1.1899737573551099</v>
      </c>
      <c r="AC385" s="79">
        <v>3.3169716843427599</v>
      </c>
      <c r="AD385" s="79">
        <v>3.3027521358135101</v>
      </c>
      <c r="AE385" s="79">
        <v>0.47990562284961502</v>
      </c>
    </row>
    <row r="386" spans="1:31" x14ac:dyDescent="0.35">
      <c r="A386" t="s">
        <v>239</v>
      </c>
      <c r="B386" s="79">
        <v>23901.579087143298</v>
      </c>
      <c r="C386" s="79">
        <v>20129.939404887798</v>
      </c>
      <c r="D386" s="79">
        <v>70919.545866466899</v>
      </c>
      <c r="E386" s="79">
        <v>264027.794388637</v>
      </c>
      <c r="F386" s="79">
        <v>1676.9450892832299</v>
      </c>
      <c r="G386" s="79">
        <v>16046.4062771833</v>
      </c>
      <c r="H386" s="79">
        <v>14150.637990004099</v>
      </c>
      <c r="I386" s="79">
        <v>421.17107008315998</v>
      </c>
      <c r="J386" s="79">
        <v>1496.86002826458</v>
      </c>
      <c r="K386" s="79">
        <v>103485.83052978299</v>
      </c>
      <c r="L386" s="79">
        <v>50.356792160456102</v>
      </c>
      <c r="M386" s="79">
        <v>328.04266866429703</v>
      </c>
      <c r="N386" s="79">
        <v>325.64378250691999</v>
      </c>
      <c r="O386" s="79">
        <v>327.61914654803297</v>
      </c>
      <c r="P386" s="79">
        <v>170.082512597</v>
      </c>
      <c r="Q386" s="79">
        <v>257.96272760160201</v>
      </c>
      <c r="R386" s="79">
        <v>23.5197533591686</v>
      </c>
      <c r="S386" s="79">
        <v>50.762672022167003</v>
      </c>
      <c r="T386" s="79">
        <v>6.3206276374163997</v>
      </c>
      <c r="U386" s="79">
        <v>26.880232808878699</v>
      </c>
      <c r="V386" s="79">
        <v>5.9668086031964398</v>
      </c>
      <c r="W386" s="79">
        <v>1.82112569024492</v>
      </c>
      <c r="X386" s="79">
        <v>6.317582861629</v>
      </c>
      <c r="Y386" s="79">
        <v>0.916297668305461</v>
      </c>
      <c r="Z386" s="79">
        <v>5.8745079523549997</v>
      </c>
      <c r="AA386" s="79">
        <v>30.459462440126</v>
      </c>
      <c r="AB386" s="79">
        <v>1.1937113277256299</v>
      </c>
      <c r="AC386" s="79">
        <v>3.2557649982830998</v>
      </c>
      <c r="AD386" s="79">
        <v>3.1523135480178301</v>
      </c>
      <c r="AE386" s="79">
        <v>0.45805370189747502</v>
      </c>
    </row>
    <row r="387" spans="1:31" x14ac:dyDescent="0.35">
      <c r="A387" t="s">
        <v>239</v>
      </c>
      <c r="B387" s="79">
        <v>22937.001675693798</v>
      </c>
      <c r="C387" s="79">
        <v>19992.1801861483</v>
      </c>
      <c r="D387" s="79">
        <v>70919.545866466899</v>
      </c>
      <c r="E387" s="79">
        <v>258979.45322265799</v>
      </c>
      <c r="F387" s="79">
        <v>1544.4006258357799</v>
      </c>
      <c r="G387" s="79">
        <v>15603.233870566</v>
      </c>
      <c r="H387" s="79">
        <v>14395.1669760764</v>
      </c>
      <c r="I387" s="79">
        <v>426.79247246229897</v>
      </c>
      <c r="J387" s="79">
        <v>1509.9181659031999</v>
      </c>
      <c r="K387" s="79">
        <v>106084.42659968699</v>
      </c>
      <c r="L387" s="79">
        <v>48.377862719763399</v>
      </c>
      <c r="M387" s="79">
        <v>329.92571518488199</v>
      </c>
      <c r="N387" s="79">
        <v>328.33930947819903</v>
      </c>
      <c r="O387" s="79">
        <v>330.50928026311698</v>
      </c>
      <c r="P387" s="79">
        <v>166.182170922479</v>
      </c>
      <c r="Q387" s="79">
        <v>254.74798238302199</v>
      </c>
      <c r="R387" s="79">
        <v>23.548041617112201</v>
      </c>
      <c r="S387" s="79">
        <v>50.9770643074718</v>
      </c>
      <c r="T387" s="79">
        <v>6.37121938254265</v>
      </c>
      <c r="U387" s="79">
        <v>27.019021620654598</v>
      </c>
      <c r="V387" s="79">
        <v>6.05697543601236</v>
      </c>
      <c r="W387" s="79">
        <v>1.8397602509628299</v>
      </c>
      <c r="X387" s="79">
        <v>6.3768512214646202</v>
      </c>
      <c r="Y387" s="79">
        <v>0.94050297942971794</v>
      </c>
      <c r="Z387" s="79">
        <v>6.0376356616361697</v>
      </c>
      <c r="AA387" s="79">
        <v>31.267182892469901</v>
      </c>
      <c r="AB387" s="79">
        <v>1.2301783348844</v>
      </c>
      <c r="AC387" s="79">
        <v>3.5435041410065198</v>
      </c>
      <c r="AD387" s="79">
        <v>3.1164612892974199</v>
      </c>
      <c r="AE387" s="79">
        <v>0.45466333023550398</v>
      </c>
    </row>
    <row r="388" spans="1:31" x14ac:dyDescent="0.35">
      <c r="A388" t="s">
        <v>239</v>
      </c>
      <c r="B388" s="79">
        <v>24029.6886651145</v>
      </c>
      <c r="C388" s="79">
        <v>20244.2959824549</v>
      </c>
      <c r="D388" s="79">
        <v>70919.545866466899</v>
      </c>
      <c r="E388" s="79">
        <v>263762.89983641199</v>
      </c>
      <c r="F388" s="79">
        <v>1675.9145964295501</v>
      </c>
      <c r="G388" s="79">
        <v>16009.3698660759</v>
      </c>
      <c r="H388" s="79">
        <v>14213.4903509299</v>
      </c>
      <c r="I388" s="79">
        <v>420.80704138290099</v>
      </c>
      <c r="J388" s="79">
        <v>1503.0980294081901</v>
      </c>
      <c r="K388" s="79">
        <v>103438.856928978</v>
      </c>
      <c r="L388" s="79">
        <v>50.3636547201274</v>
      </c>
      <c r="M388" s="79">
        <v>328.48788739715599</v>
      </c>
      <c r="N388" s="79">
        <v>325.17604497186397</v>
      </c>
      <c r="O388" s="79">
        <v>327.386545761636</v>
      </c>
      <c r="P388" s="79">
        <v>166.291051546109</v>
      </c>
      <c r="Q388" s="79">
        <v>265.085812507794</v>
      </c>
      <c r="R388" s="79">
        <v>23.740452773918001</v>
      </c>
      <c r="S388" s="79">
        <v>51.2052266071547</v>
      </c>
      <c r="T388" s="79">
        <v>6.2888019042202297</v>
      </c>
      <c r="U388" s="79">
        <v>26.320993493603101</v>
      </c>
      <c r="V388" s="79">
        <v>6.1725318348084404</v>
      </c>
      <c r="W388" s="79">
        <v>1.84084322944043</v>
      </c>
      <c r="X388" s="79">
        <v>6.2271959578633398</v>
      </c>
      <c r="Y388" s="79">
        <v>0.90916518878374597</v>
      </c>
      <c r="Z388" s="79">
        <v>5.85200151247831</v>
      </c>
      <c r="AA388" s="79">
        <v>30.978790167318401</v>
      </c>
      <c r="AB388" s="79">
        <v>1.21455165791473</v>
      </c>
      <c r="AC388" s="79">
        <v>3.5021221491177101</v>
      </c>
      <c r="AD388" s="79">
        <v>3.0519554578242301</v>
      </c>
      <c r="AE388" s="79">
        <v>0.46663332194835999</v>
      </c>
    </row>
    <row r="389" spans="1:31" x14ac:dyDescent="0.35">
      <c r="A389" t="s">
        <v>239</v>
      </c>
      <c r="B389" s="79">
        <v>24005.0177194887</v>
      </c>
      <c r="C389" s="79">
        <v>20133.252992223999</v>
      </c>
      <c r="D389" s="79">
        <v>70919.545866466899</v>
      </c>
      <c r="E389" s="79">
        <v>262458.76829307998</v>
      </c>
      <c r="F389" s="79">
        <v>1639.5827145022399</v>
      </c>
      <c r="G389" s="79">
        <v>15976.219074800299</v>
      </c>
      <c r="H389" s="79">
        <v>14180.4159959635</v>
      </c>
      <c r="I389" s="79">
        <v>420.49386553297802</v>
      </c>
      <c r="J389" s="79">
        <v>1490.21485076575</v>
      </c>
      <c r="K389" s="79">
        <v>103300.55988625099</v>
      </c>
      <c r="L389" s="79">
        <v>50.1163334866947</v>
      </c>
      <c r="M389" s="79">
        <v>329.17149691490101</v>
      </c>
      <c r="N389" s="79">
        <v>327.03778622007297</v>
      </c>
      <c r="O389" s="79">
        <v>327.691144395761</v>
      </c>
      <c r="P389" s="79">
        <v>170.31500112603501</v>
      </c>
      <c r="Q389" s="79">
        <v>256.30127435426499</v>
      </c>
      <c r="R389" s="79">
        <v>23.6068080928863</v>
      </c>
      <c r="S389" s="79">
        <v>49.8756180757698</v>
      </c>
      <c r="T389" s="79">
        <v>6.2329483860709098</v>
      </c>
      <c r="U389" s="79">
        <v>26.701668026774801</v>
      </c>
      <c r="V389" s="79">
        <v>5.9591966859829801</v>
      </c>
      <c r="W389" s="79">
        <v>1.80397865930587</v>
      </c>
      <c r="X389" s="79">
        <v>6.1072026892602098</v>
      </c>
      <c r="Y389" s="79">
        <v>0.96884833097808798</v>
      </c>
      <c r="Z389" s="79">
        <v>5.7622272723364398</v>
      </c>
      <c r="AA389" s="79">
        <v>31.594139771765398</v>
      </c>
      <c r="AB389" s="79">
        <v>1.21359572727992</v>
      </c>
      <c r="AC389" s="79">
        <v>3.2957504472674399</v>
      </c>
      <c r="AD389" s="79">
        <v>3.10951176090947</v>
      </c>
      <c r="AE389" s="79">
        <v>0.45394113670325298</v>
      </c>
    </row>
    <row r="390" spans="1:31" x14ac:dyDescent="0.35">
      <c r="A390" t="s">
        <v>239</v>
      </c>
      <c r="B390" s="79">
        <v>24001.996617887198</v>
      </c>
      <c r="C390" s="79">
        <v>20220.622023379099</v>
      </c>
      <c r="D390" s="79">
        <v>70919.545866466899</v>
      </c>
      <c r="E390" s="79">
        <v>263961.49969084503</v>
      </c>
      <c r="F390" s="79">
        <v>1650.49804764492</v>
      </c>
      <c r="G390" s="79">
        <v>15953.0895730917</v>
      </c>
      <c r="H390" s="79">
        <v>14151.589144523099</v>
      </c>
      <c r="I390" s="79">
        <v>420.06507951301899</v>
      </c>
      <c r="J390" s="79">
        <v>1495.9203451778701</v>
      </c>
      <c r="K390" s="79">
        <v>102691.849647802</v>
      </c>
      <c r="L390" s="79">
        <v>50.067223712468497</v>
      </c>
      <c r="M390" s="79">
        <v>327.68151515518701</v>
      </c>
      <c r="N390" s="79">
        <v>325.50498422402802</v>
      </c>
      <c r="O390" s="79">
        <v>326.210752420049</v>
      </c>
      <c r="P390" s="79">
        <v>170.70489720184801</v>
      </c>
      <c r="Q390" s="79">
        <v>268.99451494208398</v>
      </c>
      <c r="R390" s="79">
        <v>23.7924728082765</v>
      </c>
      <c r="S390" s="79">
        <v>49.538000350258102</v>
      </c>
      <c r="T390" s="79">
        <v>6.29693275779373</v>
      </c>
      <c r="U390" s="79">
        <v>27.040314316420901</v>
      </c>
      <c r="V390" s="79">
        <v>6.3005929146532598</v>
      </c>
      <c r="W390" s="79">
        <v>1.84981100516953</v>
      </c>
      <c r="X390" s="79">
        <v>6.3315709275035301</v>
      </c>
      <c r="Y390" s="79">
        <v>0.95542369917643799</v>
      </c>
      <c r="Z390" s="79">
        <v>5.9636404178070297</v>
      </c>
      <c r="AA390" s="79">
        <v>31.484370711456801</v>
      </c>
      <c r="AB390" s="79">
        <v>1.1902820795604201</v>
      </c>
      <c r="AC390" s="79">
        <v>3.5984516300384701</v>
      </c>
      <c r="AD390" s="79">
        <v>3.0838334218018599</v>
      </c>
      <c r="AE390" s="79">
        <v>0.46617220684446897</v>
      </c>
    </row>
    <row r="391" spans="1:31" x14ac:dyDescent="0.35">
      <c r="A391" t="s">
        <v>239</v>
      </c>
      <c r="B391" s="79">
        <v>24150.098512300101</v>
      </c>
      <c r="C391" s="79">
        <v>20253.430343081101</v>
      </c>
      <c r="D391" s="79">
        <v>70919.545866466899</v>
      </c>
      <c r="E391" s="79">
        <v>264804.34661846003</v>
      </c>
      <c r="F391" s="79">
        <v>1631.48799106417</v>
      </c>
      <c r="G391" s="79">
        <v>16167.1357608046</v>
      </c>
      <c r="H391" s="79">
        <v>14285.531468663799</v>
      </c>
      <c r="I391" s="79">
        <v>423.85328426701801</v>
      </c>
      <c r="J391" s="79">
        <v>1508.24593714507</v>
      </c>
      <c r="K391" s="79">
        <v>104197.51518164499</v>
      </c>
      <c r="L391" s="79">
        <v>50.976778190493803</v>
      </c>
      <c r="M391" s="79">
        <v>329.73307354907098</v>
      </c>
      <c r="N391" s="79">
        <v>327.50762582510202</v>
      </c>
      <c r="O391" s="79">
        <v>329.41019811935303</v>
      </c>
      <c r="P391" s="79">
        <v>167.900009109076</v>
      </c>
      <c r="Q391" s="79">
        <v>251.76195208514201</v>
      </c>
      <c r="R391" s="79">
        <v>23.664141573903599</v>
      </c>
      <c r="S391" s="79">
        <v>49.609232420456401</v>
      </c>
      <c r="T391" s="79">
        <v>6.3389686573016304</v>
      </c>
      <c r="U391" s="79">
        <v>27.1191089965745</v>
      </c>
      <c r="V391" s="79">
        <v>6.1676053682546703</v>
      </c>
      <c r="W391" s="79">
        <v>1.8376913512619699</v>
      </c>
      <c r="X391" s="79">
        <v>6.2809862473139999</v>
      </c>
      <c r="Y391" s="79">
        <v>0.93731322157428298</v>
      </c>
      <c r="Z391" s="79">
        <v>5.7922879592896797</v>
      </c>
      <c r="AA391" s="79">
        <v>31.723191174460901</v>
      </c>
      <c r="AB391" s="79">
        <v>1.1517424196061301</v>
      </c>
      <c r="AC391" s="79">
        <v>3.3958309182362498</v>
      </c>
      <c r="AD391" s="79">
        <v>3.0944413597923202</v>
      </c>
      <c r="AE391" s="79">
        <v>0.480698646233023</v>
      </c>
    </row>
    <row r="392" spans="1:31" x14ac:dyDescent="0.35">
      <c r="A392" t="s">
        <v>239</v>
      </c>
      <c r="B392" s="79">
        <v>23924.7863056389</v>
      </c>
      <c r="C392" s="79">
        <v>20098.546488705899</v>
      </c>
      <c r="D392" s="79">
        <v>70919.545866466899</v>
      </c>
      <c r="E392" s="79">
        <v>265788.15881144197</v>
      </c>
      <c r="F392" s="79">
        <v>1670.8033202546401</v>
      </c>
      <c r="G392" s="79">
        <v>15939.503461112799</v>
      </c>
      <c r="H392" s="79">
        <v>14248.9851502865</v>
      </c>
      <c r="I392" s="79">
        <v>423.70537943162202</v>
      </c>
      <c r="J392" s="79">
        <v>1504.86104182502</v>
      </c>
      <c r="K392" s="79">
        <v>104618.10228168601</v>
      </c>
      <c r="L392" s="79">
        <v>50.3732471927121</v>
      </c>
      <c r="M392" s="79">
        <v>330.776044281157</v>
      </c>
      <c r="N392" s="79">
        <v>327.73086629543798</v>
      </c>
      <c r="O392" s="79">
        <v>329.05391716213302</v>
      </c>
      <c r="P392" s="79">
        <v>171.560298344605</v>
      </c>
      <c r="Q392" s="79">
        <v>255.38337344373201</v>
      </c>
      <c r="R392" s="79">
        <v>23.6486965478617</v>
      </c>
      <c r="S392" s="79">
        <v>50.599042187336003</v>
      </c>
      <c r="T392" s="79">
        <v>6.3415498953318696</v>
      </c>
      <c r="U392" s="79">
        <v>27.237110491280198</v>
      </c>
      <c r="V392" s="79">
        <v>6.1071451951693598</v>
      </c>
      <c r="W392" s="79">
        <v>1.8213537430194</v>
      </c>
      <c r="X392" s="79">
        <v>6.1314046866624397</v>
      </c>
      <c r="Y392" s="79">
        <v>0.94783971422789204</v>
      </c>
      <c r="Z392" s="79">
        <v>6.1869932333969597</v>
      </c>
      <c r="AA392" s="79">
        <v>31.121030087054201</v>
      </c>
      <c r="AB392" s="79">
        <v>1.2203443075079801</v>
      </c>
      <c r="AC392" s="79">
        <v>3.35994152698097</v>
      </c>
      <c r="AD392" s="79">
        <v>3.2792270105162</v>
      </c>
      <c r="AE392" s="79">
        <v>0.46466971265888102</v>
      </c>
    </row>
    <row r="393" spans="1:31" x14ac:dyDescent="0.35">
      <c r="A393" t="s">
        <v>240</v>
      </c>
      <c r="B393" s="79">
        <v>99459.068049094305</v>
      </c>
      <c r="C393" s="79">
        <v>433.62841533509697</v>
      </c>
      <c r="D393" s="79">
        <v>10320</v>
      </c>
      <c r="E393" s="79">
        <v>326836.48682063603</v>
      </c>
      <c r="F393" s="79">
        <v>415.96586288082301</v>
      </c>
      <c r="G393" s="79">
        <v>465.57118072806003</v>
      </c>
      <c r="H393" s="79">
        <v>452.39158184734299</v>
      </c>
      <c r="I393" s="79">
        <v>449.56049942924398</v>
      </c>
      <c r="J393" s="79">
        <v>446.543652547872</v>
      </c>
      <c r="K393" s="79">
        <v>458.53878903641402</v>
      </c>
      <c r="L393" s="79">
        <v>425.51306424575102</v>
      </c>
      <c r="M393" s="79">
        <v>516.54582583314402</v>
      </c>
      <c r="N393" s="79">
        <v>515.93745451772304</v>
      </c>
      <c r="O393" s="79">
        <v>515.85209684503002</v>
      </c>
      <c r="P393" s="79">
        <v>451.33842696254101</v>
      </c>
      <c r="Q393" s="79">
        <v>417.93743425076599</v>
      </c>
      <c r="R393" s="79">
        <v>440.27868299165601</v>
      </c>
      <c r="S393" s="79">
        <v>453.629445013512</v>
      </c>
      <c r="T393" s="79">
        <v>449.20006330033402</v>
      </c>
      <c r="U393" s="79">
        <v>429.36500490050702</v>
      </c>
      <c r="V393" s="79">
        <v>452.53024357779702</v>
      </c>
      <c r="W393" s="79">
        <v>447.30932307749998</v>
      </c>
      <c r="X393" s="79">
        <v>449.080914729847</v>
      </c>
      <c r="Y393" s="79">
        <v>437.40065077329302</v>
      </c>
      <c r="Z393" s="79">
        <v>437.91689152459497</v>
      </c>
      <c r="AA393" s="79">
        <v>462.00390584841898</v>
      </c>
      <c r="AB393" s="79">
        <v>449.71759049266097</v>
      </c>
      <c r="AC393" s="79">
        <v>455.576316807887</v>
      </c>
      <c r="AD393" s="79">
        <v>449.146892434839</v>
      </c>
      <c r="AE393" s="79">
        <v>439.345312286146</v>
      </c>
    </row>
    <row r="394" spans="1:31" x14ac:dyDescent="0.35">
      <c r="A394" t="s">
        <v>240</v>
      </c>
      <c r="B394" s="79">
        <v>99409.539707640099</v>
      </c>
      <c r="C394" s="79">
        <v>431.986575615074</v>
      </c>
      <c r="D394" s="79">
        <v>10320</v>
      </c>
      <c r="E394" s="79">
        <v>325822.39894306601</v>
      </c>
      <c r="F394" s="79">
        <v>417.02202370356298</v>
      </c>
      <c r="G394" s="79">
        <v>463.99186230405297</v>
      </c>
      <c r="H394" s="79">
        <v>451.930749864848</v>
      </c>
      <c r="I394" s="79">
        <v>450.03111121938502</v>
      </c>
      <c r="J394" s="79">
        <v>443.97241570494703</v>
      </c>
      <c r="K394" s="79">
        <v>457.959629741642</v>
      </c>
      <c r="L394" s="79">
        <v>425.69936629323303</v>
      </c>
      <c r="M394" s="79">
        <v>515.49888621029402</v>
      </c>
      <c r="N394" s="79">
        <v>515.49987320052503</v>
      </c>
      <c r="O394" s="79">
        <v>515.50115565955105</v>
      </c>
      <c r="P394" s="79">
        <v>448.08406633767999</v>
      </c>
      <c r="Q394" s="79">
        <v>410.94553167810398</v>
      </c>
      <c r="R394" s="79">
        <v>439.99284037465202</v>
      </c>
      <c r="S394" s="79">
        <v>452.98202473244498</v>
      </c>
      <c r="T394" s="79">
        <v>447.957507208187</v>
      </c>
      <c r="U394" s="79">
        <v>429.98590840094403</v>
      </c>
      <c r="V394" s="79">
        <v>452.97407732818698</v>
      </c>
      <c r="W394" s="79">
        <v>446.972393757855</v>
      </c>
      <c r="X394" s="79">
        <v>448.988458854871</v>
      </c>
      <c r="Y394" s="79">
        <v>436.98225636800601</v>
      </c>
      <c r="Z394" s="79">
        <v>436.97887571109402</v>
      </c>
      <c r="AA394" s="79">
        <v>461.99185173771099</v>
      </c>
      <c r="AB394" s="79">
        <v>448.98607091178201</v>
      </c>
      <c r="AC394" s="79">
        <v>454.98052004361102</v>
      </c>
      <c r="AD394" s="79">
        <v>449.98233345795899</v>
      </c>
      <c r="AE394" s="79">
        <v>438.96047362854699</v>
      </c>
    </row>
    <row r="395" spans="1:31" x14ac:dyDescent="0.35">
      <c r="A395" t="s">
        <v>240</v>
      </c>
      <c r="B395" s="79">
        <v>99379.101891258993</v>
      </c>
      <c r="C395" s="79">
        <v>432.325560290905</v>
      </c>
      <c r="D395" s="79">
        <v>10320</v>
      </c>
      <c r="E395" s="79">
        <v>325341.64866351901</v>
      </c>
      <c r="F395" s="79">
        <v>406.690423357344</v>
      </c>
      <c r="G395" s="79">
        <v>464.23408896041298</v>
      </c>
      <c r="H395" s="79">
        <v>454.071659818505</v>
      </c>
      <c r="I395" s="79">
        <v>449.09521321332699</v>
      </c>
      <c r="J395" s="79">
        <v>444.736422058708</v>
      </c>
      <c r="K395" s="79">
        <v>459.179856093816</v>
      </c>
      <c r="L395" s="79">
        <v>425.67084091678299</v>
      </c>
      <c r="M395" s="79">
        <v>515.48581008619794</v>
      </c>
      <c r="N395" s="79">
        <v>515.48187084122196</v>
      </c>
      <c r="O395" s="79">
        <v>515.462215788153</v>
      </c>
      <c r="P395" s="79">
        <v>445.47507072450497</v>
      </c>
      <c r="Q395" s="79">
        <v>416.66181355917797</v>
      </c>
      <c r="R395" s="79">
        <v>440.22189068477098</v>
      </c>
      <c r="S395" s="79">
        <v>453.52934762493601</v>
      </c>
      <c r="T395" s="79">
        <v>449.27484809772602</v>
      </c>
      <c r="U395" s="79">
        <v>430.41621372387601</v>
      </c>
      <c r="V395" s="79">
        <v>453.759767673939</v>
      </c>
      <c r="W395" s="79">
        <v>447.87507547860599</v>
      </c>
      <c r="X395" s="79">
        <v>449.30014313996799</v>
      </c>
      <c r="Y395" s="79">
        <v>437.50315287816699</v>
      </c>
      <c r="Z395" s="79">
        <v>437.59158578518702</v>
      </c>
      <c r="AA395" s="79">
        <v>462.23785939194897</v>
      </c>
      <c r="AB395" s="79">
        <v>449.38797324192097</v>
      </c>
      <c r="AC395" s="79">
        <v>455.543271660904</v>
      </c>
      <c r="AD395" s="79">
        <v>450.49880038516102</v>
      </c>
      <c r="AE395" s="79">
        <v>440.18659860831798</v>
      </c>
    </row>
    <row r="396" spans="1:31" x14ac:dyDescent="0.35">
      <c r="A396" t="s">
        <v>240</v>
      </c>
      <c r="B396" s="79">
        <v>99439.967653860294</v>
      </c>
      <c r="C396" s="79">
        <v>431.69916700556399</v>
      </c>
      <c r="D396" s="79">
        <v>10320</v>
      </c>
      <c r="E396" s="79">
        <v>326292.73920071701</v>
      </c>
      <c r="F396" s="79">
        <v>411.07969769891901</v>
      </c>
      <c r="G396" s="79">
        <v>463.75182875126302</v>
      </c>
      <c r="H396" s="79">
        <v>449.83143574478999</v>
      </c>
      <c r="I396" s="79">
        <v>450.90345542405203</v>
      </c>
      <c r="J396" s="79">
        <v>443.23897754259701</v>
      </c>
      <c r="K396" s="79">
        <v>456.72728675342501</v>
      </c>
      <c r="L396" s="79">
        <v>425.73205524498098</v>
      </c>
      <c r="M396" s="79">
        <v>515.49681505971205</v>
      </c>
      <c r="N396" s="79">
        <v>515.51286773620495</v>
      </c>
      <c r="O396" s="79">
        <v>515.53194136400998</v>
      </c>
      <c r="P396" s="79">
        <v>450.58835389776402</v>
      </c>
      <c r="Q396" s="79">
        <v>424.78256652473101</v>
      </c>
      <c r="R396" s="79">
        <v>439.78651321255199</v>
      </c>
      <c r="S396" s="79">
        <v>452.45102621595498</v>
      </c>
      <c r="T396" s="79">
        <v>446.72136090537703</v>
      </c>
      <c r="U396" s="79">
        <v>429.59388556321397</v>
      </c>
      <c r="V396" s="79">
        <v>452.19971745808101</v>
      </c>
      <c r="W396" s="79">
        <v>446.14250517076601</v>
      </c>
      <c r="X396" s="79">
        <v>448.69187070966899</v>
      </c>
      <c r="Y396" s="79">
        <v>436.49334446897501</v>
      </c>
      <c r="Z396" s="79">
        <v>436.36451522886</v>
      </c>
      <c r="AA396" s="79">
        <v>461.75645345705698</v>
      </c>
      <c r="AB396" s="79">
        <v>448.59755847986901</v>
      </c>
      <c r="AC396" s="79">
        <v>454.447893319797</v>
      </c>
      <c r="AD396" s="79">
        <v>449.45802028155902</v>
      </c>
      <c r="AE396" s="79">
        <v>437.77790587224098</v>
      </c>
    </row>
    <row r="397" spans="1:31" x14ac:dyDescent="0.35">
      <c r="A397" t="s">
        <v>240</v>
      </c>
      <c r="B397" s="79">
        <v>99403.794004090407</v>
      </c>
      <c r="C397" s="79">
        <v>430.83555615631201</v>
      </c>
      <c r="D397" s="79">
        <v>10320</v>
      </c>
      <c r="E397" s="79">
        <v>325535.56742308399</v>
      </c>
      <c r="F397" s="79">
        <v>421.47143558307403</v>
      </c>
      <c r="G397" s="79">
        <v>464.28170094904402</v>
      </c>
      <c r="H397" s="79">
        <v>453.004680639404</v>
      </c>
      <c r="I397" s="79">
        <v>450.92621643409501</v>
      </c>
      <c r="J397" s="79">
        <v>444.15007168081303</v>
      </c>
      <c r="K397" s="79">
        <v>459.73311134976501</v>
      </c>
      <c r="L397" s="79">
        <v>425.69641945298798</v>
      </c>
      <c r="M397" s="79">
        <v>516.08400922965097</v>
      </c>
      <c r="N397" s="79">
        <v>515.707101281723</v>
      </c>
      <c r="O397" s="79">
        <v>515.74881139136005</v>
      </c>
      <c r="P397" s="79">
        <v>448.50512287108501</v>
      </c>
      <c r="Q397" s="79">
        <v>423.07169591597301</v>
      </c>
      <c r="R397" s="79">
        <v>439.56475237271002</v>
      </c>
      <c r="S397" s="79">
        <v>453.05815031685802</v>
      </c>
      <c r="T397" s="79">
        <v>446.90081957066201</v>
      </c>
      <c r="U397" s="79">
        <v>429.30357074497601</v>
      </c>
      <c r="V397" s="79">
        <v>453.460950732058</v>
      </c>
      <c r="W397" s="79">
        <v>445.626139238289</v>
      </c>
      <c r="X397" s="79">
        <v>448.95839835998902</v>
      </c>
      <c r="Y397" s="79">
        <v>436.59962035465799</v>
      </c>
      <c r="Z397" s="79">
        <v>437.71888201334798</v>
      </c>
      <c r="AA397" s="79">
        <v>461.98910897273299</v>
      </c>
      <c r="AB397" s="79">
        <v>449.032023546473</v>
      </c>
      <c r="AC397" s="79">
        <v>454.677868638051</v>
      </c>
      <c r="AD397" s="79">
        <v>450.72900541943102</v>
      </c>
      <c r="AE397" s="79">
        <v>438.89956228049499</v>
      </c>
    </row>
    <row r="398" spans="1:31" x14ac:dyDescent="0.35">
      <c r="A398" t="s">
        <v>240</v>
      </c>
      <c r="B398" s="79">
        <v>99417.973278729201</v>
      </c>
      <c r="C398" s="79">
        <v>433.04362191751699</v>
      </c>
      <c r="D398" s="79">
        <v>10320</v>
      </c>
      <c r="E398" s="79">
        <v>326113.51510384801</v>
      </c>
      <c r="F398" s="79">
        <v>412.12763186189898</v>
      </c>
      <c r="G398" s="79">
        <v>463.71375702263799</v>
      </c>
      <c r="H398" s="79">
        <v>450.99179208875501</v>
      </c>
      <c r="I398" s="79">
        <v>449.05657833249097</v>
      </c>
      <c r="J398" s="79">
        <v>443.88724922188101</v>
      </c>
      <c r="K398" s="79">
        <v>456.16861909817601</v>
      </c>
      <c r="L398" s="79">
        <v>425.71953958646202</v>
      </c>
      <c r="M398" s="79">
        <v>514.88845275640801</v>
      </c>
      <c r="N398" s="79">
        <v>515.26342897230404</v>
      </c>
      <c r="O398" s="79">
        <v>515.25491427794702</v>
      </c>
      <c r="P398" s="79">
        <v>447.42488617571098</v>
      </c>
      <c r="Q398" s="79">
        <v>407.46132062449698</v>
      </c>
      <c r="R398" s="79">
        <v>440.46812056993002</v>
      </c>
      <c r="S398" s="79">
        <v>452.95411267228201</v>
      </c>
      <c r="T398" s="79">
        <v>449.11444197730299</v>
      </c>
      <c r="U398" s="79">
        <v>430.74273450686701</v>
      </c>
      <c r="V398" s="79">
        <v>452.53258070454098</v>
      </c>
      <c r="W398" s="79">
        <v>448.42806911465402</v>
      </c>
      <c r="X398" s="79">
        <v>449.04630340523897</v>
      </c>
      <c r="Y398" s="79">
        <v>437.41501281718001</v>
      </c>
      <c r="Z398" s="79">
        <v>436.26736157968298</v>
      </c>
      <c r="AA398" s="79">
        <v>462.02263221107103</v>
      </c>
      <c r="AB398" s="79">
        <v>448.974523911554</v>
      </c>
      <c r="AC398" s="79">
        <v>455.30953295833098</v>
      </c>
      <c r="AD398" s="79">
        <v>449.25475261251898</v>
      </c>
      <c r="AE398" s="79">
        <v>439.11120900247499</v>
      </c>
    </row>
    <row r="399" spans="1:31" x14ac:dyDescent="0.35">
      <c r="A399" t="s">
        <v>240</v>
      </c>
      <c r="B399" s="79">
        <v>99305.837562790999</v>
      </c>
      <c r="C399" s="79">
        <v>436.74534379000198</v>
      </c>
      <c r="D399" s="79">
        <v>10320</v>
      </c>
      <c r="E399" s="79">
        <v>324964.58441195003</v>
      </c>
      <c r="F399" s="79">
        <v>415.08500863393499</v>
      </c>
      <c r="G399" s="79">
        <v>463.82657466504202</v>
      </c>
      <c r="H399" s="79">
        <v>451.20679222692399</v>
      </c>
      <c r="I399" s="79">
        <v>449.63711539893097</v>
      </c>
      <c r="J399" s="79">
        <v>442.73127499133102</v>
      </c>
      <c r="K399" s="79">
        <v>459.27007352064902</v>
      </c>
      <c r="L399" s="79">
        <v>425.27686005522497</v>
      </c>
      <c r="M399" s="79">
        <v>515.79209855576403</v>
      </c>
      <c r="N399" s="79">
        <v>516.213659615859</v>
      </c>
      <c r="O399" s="79">
        <v>515.20754061927903</v>
      </c>
      <c r="P399" s="79">
        <v>449.668248292226</v>
      </c>
      <c r="Q399" s="79">
        <v>422.59226442430997</v>
      </c>
      <c r="R399" s="79">
        <v>439.46199551406102</v>
      </c>
      <c r="S399" s="79">
        <v>452.637967806098</v>
      </c>
      <c r="T399" s="79">
        <v>448.59992978227001</v>
      </c>
      <c r="U399" s="79">
        <v>429.31107407515702</v>
      </c>
      <c r="V399" s="79">
        <v>452.743103157012</v>
      </c>
      <c r="W399" s="79">
        <v>446.74152801407701</v>
      </c>
      <c r="X399" s="79">
        <v>448.88644956941101</v>
      </c>
      <c r="Y399" s="79">
        <v>436.96316406398398</v>
      </c>
      <c r="Z399" s="79">
        <v>436.70082755065198</v>
      </c>
      <c r="AA399" s="79">
        <v>461.70276761115599</v>
      </c>
      <c r="AB399" s="79">
        <v>448.79940460283098</v>
      </c>
      <c r="AC399" s="79">
        <v>455.70763815434799</v>
      </c>
      <c r="AD399" s="79">
        <v>449.86141187319402</v>
      </c>
      <c r="AE399" s="79">
        <v>438.75833617394198</v>
      </c>
    </row>
    <row r="400" spans="1:31" x14ac:dyDescent="0.35">
      <c r="A400" t="s">
        <v>240</v>
      </c>
      <c r="B400" s="79">
        <v>99515.130142027105</v>
      </c>
      <c r="C400" s="79">
        <v>427.10207735078899</v>
      </c>
      <c r="D400" s="79">
        <v>10320</v>
      </c>
      <c r="E400" s="79">
        <v>326649.094741209</v>
      </c>
      <c r="F400" s="79">
        <v>409.31689105115402</v>
      </c>
      <c r="G400" s="79">
        <v>464.15591634473901</v>
      </c>
      <c r="H400" s="79">
        <v>452.86035372212802</v>
      </c>
      <c r="I400" s="79">
        <v>450.345459404905</v>
      </c>
      <c r="J400" s="79">
        <v>445.25258668265701</v>
      </c>
      <c r="K400" s="79">
        <v>456.66575760964002</v>
      </c>
      <c r="L400" s="79">
        <v>426.12423380320303</v>
      </c>
      <c r="M400" s="79">
        <v>515.18583810973803</v>
      </c>
      <c r="N400" s="79">
        <v>514.76021980365601</v>
      </c>
      <c r="O400" s="79">
        <v>515.78183910267796</v>
      </c>
      <c r="P400" s="79">
        <v>446.24849181867501</v>
      </c>
      <c r="Q400" s="79">
        <v>416.48779467596597</v>
      </c>
      <c r="R400" s="79">
        <v>440.53868365377002</v>
      </c>
      <c r="S400" s="79">
        <v>453.34404744643501</v>
      </c>
      <c r="T400" s="79">
        <v>447.34331790498402</v>
      </c>
      <c r="U400" s="79">
        <v>430.69312231231902</v>
      </c>
      <c r="V400" s="79">
        <v>453.27264830484899</v>
      </c>
      <c r="W400" s="79">
        <v>447.266218052216</v>
      </c>
      <c r="X400" s="79">
        <v>449.09750105256501</v>
      </c>
      <c r="Y400" s="79">
        <v>437.03486367180102</v>
      </c>
      <c r="Z400" s="79">
        <v>437.28771453454198</v>
      </c>
      <c r="AA400" s="79">
        <v>462.28004450112797</v>
      </c>
      <c r="AB400" s="79">
        <v>449.19745657218999</v>
      </c>
      <c r="AC400" s="79">
        <v>454.23134629365398</v>
      </c>
      <c r="AD400" s="79">
        <v>450.13556246188602</v>
      </c>
      <c r="AE400" s="79">
        <v>439.20818547921402</v>
      </c>
    </row>
    <row r="401" spans="1:31" x14ac:dyDescent="0.35">
      <c r="A401" t="s">
        <v>240</v>
      </c>
      <c r="B401" s="79">
        <v>99422.952980034606</v>
      </c>
      <c r="C401" s="79">
        <v>432.08471754403502</v>
      </c>
      <c r="D401" s="79">
        <v>10320</v>
      </c>
      <c r="E401" s="79">
        <v>326643.69409014803</v>
      </c>
      <c r="F401" s="79">
        <v>405.14844800830201</v>
      </c>
      <c r="G401" s="79">
        <v>464.666617620311</v>
      </c>
      <c r="H401" s="79">
        <v>450.66978566855897</v>
      </c>
      <c r="I401" s="79">
        <v>450.81146369290099</v>
      </c>
      <c r="J401" s="79">
        <v>445.69854782888001</v>
      </c>
      <c r="K401" s="79">
        <v>458.58931027917401</v>
      </c>
      <c r="L401" s="79">
        <v>425.987508066955</v>
      </c>
      <c r="M401" s="79">
        <v>515.79664366047996</v>
      </c>
      <c r="N401" s="79">
        <v>515.54196504384697</v>
      </c>
      <c r="O401" s="79">
        <v>515.99907615138204</v>
      </c>
      <c r="P401" s="79">
        <v>448.78243127637103</v>
      </c>
      <c r="Q401" s="79">
        <v>414.95570951342199</v>
      </c>
      <c r="R401" s="79">
        <v>440.490070405979</v>
      </c>
      <c r="S401" s="79">
        <v>453.86699785144901</v>
      </c>
      <c r="T401" s="79">
        <v>449.16740395869999</v>
      </c>
      <c r="U401" s="79">
        <v>430.568070467057</v>
      </c>
      <c r="V401" s="79">
        <v>452.81575217720501</v>
      </c>
      <c r="W401" s="79">
        <v>447.00673719076298</v>
      </c>
      <c r="X401" s="79">
        <v>449.637909795116</v>
      </c>
      <c r="Y401" s="79">
        <v>437.12980960955002</v>
      </c>
      <c r="Z401" s="79">
        <v>437.70467425490199</v>
      </c>
      <c r="AA401" s="79">
        <v>462.76112231137802</v>
      </c>
      <c r="AB401" s="79">
        <v>449.29652613576002</v>
      </c>
      <c r="AC401" s="79">
        <v>456.22569325026501</v>
      </c>
      <c r="AD401" s="79">
        <v>450.24269384913998</v>
      </c>
      <c r="AE401" s="79">
        <v>440.34521174487497</v>
      </c>
    </row>
    <row r="402" spans="1:31" x14ac:dyDescent="0.35">
      <c r="A402" t="s">
        <v>240</v>
      </c>
      <c r="B402" s="79">
        <v>99393.906654651393</v>
      </c>
      <c r="C402" s="79">
        <v>431.93376848279399</v>
      </c>
      <c r="D402" s="79">
        <v>10320</v>
      </c>
      <c r="E402" s="79">
        <v>324954.51807142701</v>
      </c>
      <c r="F402" s="79">
        <v>413.51954472675101</v>
      </c>
      <c r="G402" s="79">
        <v>463.33143359169901</v>
      </c>
      <c r="H402" s="79">
        <v>453.41232919259397</v>
      </c>
      <c r="I402" s="79">
        <v>449.20969718039697</v>
      </c>
      <c r="J402" s="79">
        <v>442.22910311977898</v>
      </c>
      <c r="K402" s="79">
        <v>457.33511244990802</v>
      </c>
      <c r="L402" s="79">
        <v>425.414246850756</v>
      </c>
      <c r="M402" s="79">
        <v>515.20116933579698</v>
      </c>
      <c r="N402" s="79">
        <v>515.47080252095998</v>
      </c>
      <c r="O402" s="79">
        <v>514.99887893933601</v>
      </c>
      <c r="P402" s="79">
        <v>447.19605052300801</v>
      </c>
      <c r="Q402" s="79">
        <v>412.97001845280198</v>
      </c>
      <c r="R402" s="79">
        <v>439.50495133554801</v>
      </c>
      <c r="S402" s="79">
        <v>452.10305567731399</v>
      </c>
      <c r="T402" s="79">
        <v>446.80575935823703</v>
      </c>
      <c r="U402" s="79">
        <v>429.427848690784</v>
      </c>
      <c r="V402" s="79">
        <v>453.20862882197201</v>
      </c>
      <c r="W402" s="79">
        <v>446.99050270950403</v>
      </c>
      <c r="X402" s="79">
        <v>448.33617130389001</v>
      </c>
      <c r="Y402" s="79">
        <v>436.87096101735102</v>
      </c>
      <c r="Z402" s="79">
        <v>436.271855427883</v>
      </c>
      <c r="AA402" s="79">
        <v>461.24424530238798</v>
      </c>
      <c r="AB402" s="79">
        <v>448.68645867351802</v>
      </c>
      <c r="AC402" s="79">
        <v>453.75460952438902</v>
      </c>
      <c r="AD402" s="79">
        <v>449.76887188465702</v>
      </c>
      <c r="AE402" s="79">
        <v>437.62126869540998</v>
      </c>
    </row>
    <row r="403" spans="1:31" x14ac:dyDescent="0.35">
      <c r="A403" t="s">
        <v>240</v>
      </c>
      <c r="B403" s="79">
        <v>99436.411408168598</v>
      </c>
      <c r="C403" s="79">
        <v>431.34693672250597</v>
      </c>
      <c r="D403" s="79">
        <v>10320</v>
      </c>
      <c r="E403" s="79">
        <v>325385.57140457898</v>
      </c>
      <c r="F403" s="79">
        <v>411.98729041845701</v>
      </c>
      <c r="G403" s="79">
        <v>463.426595796583</v>
      </c>
      <c r="H403" s="79">
        <v>450.52150349798802</v>
      </c>
      <c r="I403" s="79">
        <v>448.41331222527702</v>
      </c>
      <c r="J403" s="79">
        <v>444.68673247435498</v>
      </c>
      <c r="K403" s="79">
        <v>460.15212285948297</v>
      </c>
      <c r="L403" s="79">
        <v>425.388555572793</v>
      </c>
      <c r="M403" s="79">
        <v>515.34281216493196</v>
      </c>
      <c r="N403" s="79">
        <v>515.06329132351698</v>
      </c>
      <c r="O403" s="79">
        <v>515.11553938801705</v>
      </c>
      <c r="P403" s="79">
        <v>448.02343873479703</v>
      </c>
      <c r="Q403" s="79">
        <v>423.1256514067</v>
      </c>
      <c r="R403" s="79">
        <v>439.66651848104198</v>
      </c>
      <c r="S403" s="79">
        <v>453.15349861202702</v>
      </c>
      <c r="T403" s="79">
        <v>447.69725655215501</v>
      </c>
      <c r="U403" s="79">
        <v>429.51638106698499</v>
      </c>
      <c r="V403" s="79">
        <v>452.38007832744501</v>
      </c>
      <c r="W403" s="79">
        <v>447.13993035063402</v>
      </c>
      <c r="X403" s="79">
        <v>449.24276753102902</v>
      </c>
      <c r="Y403" s="79">
        <v>436.86356845609498</v>
      </c>
      <c r="Z403" s="79">
        <v>437.06318235493899</v>
      </c>
      <c r="AA403" s="79">
        <v>461.01379915236703</v>
      </c>
      <c r="AB403" s="79">
        <v>449.289406988753</v>
      </c>
      <c r="AC403" s="79">
        <v>454.418934098801</v>
      </c>
      <c r="AD403" s="79">
        <v>449.37124110961503</v>
      </c>
      <c r="AE403" s="79">
        <v>438.705148066128</v>
      </c>
    </row>
    <row r="404" spans="1:31" x14ac:dyDescent="0.35">
      <c r="A404" t="s">
        <v>240</v>
      </c>
      <c r="B404" s="79">
        <v>99356.962424476194</v>
      </c>
      <c r="C404" s="79">
        <v>430.30664558915902</v>
      </c>
      <c r="D404" s="79">
        <v>10320</v>
      </c>
      <c r="E404" s="79">
        <v>324734.41110513097</v>
      </c>
      <c r="F404" s="79">
        <v>410.194237633667</v>
      </c>
      <c r="G404" s="79">
        <v>462.36740505529298</v>
      </c>
      <c r="H404" s="79">
        <v>451.59284346147899</v>
      </c>
      <c r="I404" s="79">
        <v>450.45689961117802</v>
      </c>
      <c r="J404" s="79">
        <v>441.35581086942199</v>
      </c>
      <c r="K404" s="79">
        <v>457.43985281948</v>
      </c>
      <c r="L404" s="79">
        <v>425.89430120577799</v>
      </c>
      <c r="M404" s="79">
        <v>514.41290199159096</v>
      </c>
      <c r="N404" s="79">
        <v>515.04531266234596</v>
      </c>
      <c r="O404" s="79">
        <v>515.13402042362202</v>
      </c>
      <c r="P404" s="79">
        <v>444.528636264157</v>
      </c>
      <c r="Q404" s="79">
        <v>415.20545015513102</v>
      </c>
      <c r="R404" s="79">
        <v>439.710354225998</v>
      </c>
      <c r="S404" s="79">
        <v>452.34580086958601</v>
      </c>
      <c r="T404" s="79">
        <v>446.75266585712399</v>
      </c>
      <c r="U404" s="79">
        <v>430.65997464732902</v>
      </c>
      <c r="V404" s="79">
        <v>453.48830967630101</v>
      </c>
      <c r="W404" s="79">
        <v>446.67849643922602</v>
      </c>
      <c r="X404" s="79">
        <v>448.91590690563498</v>
      </c>
      <c r="Y404" s="79">
        <v>436.58360898966799</v>
      </c>
      <c r="Z404" s="79">
        <v>436.04706696438899</v>
      </c>
      <c r="AA404" s="79">
        <v>461.99593995255401</v>
      </c>
      <c r="AB404" s="79">
        <v>448.25428833015798</v>
      </c>
      <c r="AC404" s="79">
        <v>454.40098057309899</v>
      </c>
      <c r="AD404" s="79">
        <v>450.88648658643302</v>
      </c>
      <c r="AE404" s="79">
        <v>438.64115125657901</v>
      </c>
    </row>
    <row r="405" spans="1:31" x14ac:dyDescent="0.35">
      <c r="A405" t="s">
        <v>240</v>
      </c>
      <c r="B405" s="79">
        <v>99378.648111756396</v>
      </c>
      <c r="C405" s="79">
        <v>432.77113292890198</v>
      </c>
      <c r="D405" s="79">
        <v>10320</v>
      </c>
      <c r="E405" s="79">
        <v>326236.21029851801</v>
      </c>
      <c r="F405" s="79">
        <v>419.51908428458802</v>
      </c>
      <c r="G405" s="79">
        <v>464.63521319931999</v>
      </c>
      <c r="H405" s="79">
        <v>453.44179365753502</v>
      </c>
      <c r="I405" s="79">
        <v>451.602464183054</v>
      </c>
      <c r="J405" s="79">
        <v>443.22797267951898</v>
      </c>
      <c r="K405" s="79">
        <v>455.77609797003299</v>
      </c>
      <c r="L405" s="79">
        <v>426.02605872970202</v>
      </c>
      <c r="M405" s="79">
        <v>515.65937982500702</v>
      </c>
      <c r="N405" s="79">
        <v>515.96193117950895</v>
      </c>
      <c r="O405" s="79">
        <v>515.87541289416504</v>
      </c>
      <c r="P405" s="79">
        <v>447.966499348654</v>
      </c>
      <c r="Q405" s="79">
        <v>414.93671231098102</v>
      </c>
      <c r="R405" s="79">
        <v>440.34466688859101</v>
      </c>
      <c r="S405" s="79">
        <v>452.833041765855</v>
      </c>
      <c r="T405" s="79">
        <v>448.29251178897698</v>
      </c>
      <c r="U405" s="79">
        <v>430.46040988428501</v>
      </c>
      <c r="V405" s="79">
        <v>453.68122517134998</v>
      </c>
      <c r="W405" s="79">
        <v>446.84388578300002</v>
      </c>
      <c r="X405" s="79">
        <v>448.774214462808</v>
      </c>
      <c r="Y405" s="79">
        <v>437.16602721697097</v>
      </c>
      <c r="Z405" s="79">
        <v>436.90946653536997</v>
      </c>
      <c r="AA405" s="79">
        <v>462.99109728060102</v>
      </c>
      <c r="AB405" s="79">
        <v>448.67570604517198</v>
      </c>
      <c r="AC405" s="79">
        <v>455.62272813634303</v>
      </c>
      <c r="AD405" s="79">
        <v>450.65583399575399</v>
      </c>
      <c r="AE405" s="79">
        <v>439.28355738542899</v>
      </c>
    </row>
    <row r="406" spans="1:31" x14ac:dyDescent="0.35">
      <c r="A406" t="s">
        <v>240</v>
      </c>
      <c r="B406" s="79">
        <v>99465.925566222897</v>
      </c>
      <c r="C406" s="79">
        <v>428.56060730645999</v>
      </c>
      <c r="D406" s="79">
        <v>10320</v>
      </c>
      <c r="E406" s="79">
        <v>325806.78012704599</v>
      </c>
      <c r="F406" s="79">
        <v>423.07116130706601</v>
      </c>
      <c r="G406" s="79">
        <v>462.40149072524503</v>
      </c>
      <c r="H406" s="79">
        <v>454.62355034059402</v>
      </c>
      <c r="I406" s="79">
        <v>450.93541676849901</v>
      </c>
      <c r="J406" s="79">
        <v>446.22309508383898</v>
      </c>
      <c r="K406" s="79">
        <v>458.29957558367403</v>
      </c>
      <c r="L406" s="79">
        <v>425.45867415955098</v>
      </c>
      <c r="M406" s="79">
        <v>515.49383671064004</v>
      </c>
      <c r="N406" s="79">
        <v>515.03926070341697</v>
      </c>
      <c r="O406" s="79">
        <v>516.09334844200703</v>
      </c>
      <c r="P406" s="79">
        <v>448.23125762980101</v>
      </c>
      <c r="Q406" s="79">
        <v>418.172607055095</v>
      </c>
      <c r="R406" s="79">
        <v>439.88094848506699</v>
      </c>
      <c r="S406" s="79">
        <v>453.22963252562403</v>
      </c>
      <c r="T406" s="79">
        <v>448.54264436186298</v>
      </c>
      <c r="U406" s="79">
        <v>431.16452507060501</v>
      </c>
      <c r="V406" s="79">
        <v>451.43099948007301</v>
      </c>
      <c r="W406" s="79">
        <v>447.30116140099102</v>
      </c>
      <c r="X406" s="79">
        <v>448.107175318879</v>
      </c>
      <c r="Y406" s="79">
        <v>436.05476483437798</v>
      </c>
      <c r="Z406" s="79">
        <v>437.78040077650701</v>
      </c>
      <c r="AA406" s="79">
        <v>462.71036114332901</v>
      </c>
      <c r="AB406" s="79">
        <v>449.816302386335</v>
      </c>
      <c r="AC406" s="79">
        <v>454.04520017350399</v>
      </c>
      <c r="AD406" s="79">
        <v>449.57216220247199</v>
      </c>
      <c r="AE406" s="79">
        <v>439.599013589001</v>
      </c>
    </row>
    <row r="407" spans="1:31" x14ac:dyDescent="0.35">
      <c r="A407" t="s">
        <v>240</v>
      </c>
      <c r="B407" s="79">
        <v>99343.278472137798</v>
      </c>
      <c r="C407" s="79">
        <v>435.56213263271201</v>
      </c>
      <c r="D407" s="79">
        <v>10320</v>
      </c>
      <c r="E407" s="79">
        <v>325754.05125749198</v>
      </c>
      <c r="F407" s="79">
        <v>412.54655747074298</v>
      </c>
      <c r="G407" s="79">
        <v>465.61494866371203</v>
      </c>
      <c r="H407" s="79">
        <v>449.24736803535399</v>
      </c>
      <c r="I407" s="79">
        <v>449.00265650692899</v>
      </c>
      <c r="J407" s="79">
        <v>441.72151806004098</v>
      </c>
      <c r="K407" s="79">
        <v>457.64615894651899</v>
      </c>
      <c r="L407" s="79">
        <v>425.92634206735198</v>
      </c>
      <c r="M407" s="79">
        <v>515.47198217443804</v>
      </c>
      <c r="N407" s="79">
        <v>515.96173268190205</v>
      </c>
      <c r="O407" s="79">
        <v>514.86298536260995</v>
      </c>
      <c r="P407" s="79">
        <v>447.75227037194998</v>
      </c>
      <c r="Q407" s="79">
        <v>408.94816515109</v>
      </c>
      <c r="R407" s="79">
        <v>440.11343152666001</v>
      </c>
      <c r="S407" s="79">
        <v>452.719879765889</v>
      </c>
      <c r="T407" s="79">
        <v>447.38711755350499</v>
      </c>
      <c r="U407" s="79">
        <v>428.78983544584599</v>
      </c>
      <c r="V407" s="79">
        <v>454.57276688772299</v>
      </c>
      <c r="W407" s="79">
        <v>446.647365059609</v>
      </c>
      <c r="X407" s="79">
        <v>449.85518339059098</v>
      </c>
      <c r="Y407" s="79">
        <v>437.94287796379302</v>
      </c>
      <c r="Z407" s="79">
        <v>436.12352909773</v>
      </c>
      <c r="AA407" s="79">
        <v>461.23380792323502</v>
      </c>
      <c r="AB407" s="79">
        <v>448.10718051923499</v>
      </c>
      <c r="AC407" s="79">
        <v>455.94064155445102</v>
      </c>
      <c r="AD407" s="79">
        <v>450.42430527442798</v>
      </c>
      <c r="AE407" s="79">
        <v>438.348472807245</v>
      </c>
    </row>
    <row r="408" spans="1:31" x14ac:dyDescent="0.35">
      <c r="A408" t="s">
        <v>240</v>
      </c>
      <c r="B408" s="79">
        <v>99658.459950642806</v>
      </c>
      <c r="C408" s="79">
        <v>431.37299407604701</v>
      </c>
      <c r="D408" s="79">
        <v>10320</v>
      </c>
      <c r="E408" s="79">
        <v>327591.70169944299</v>
      </c>
      <c r="F408" s="79">
        <v>398.96601914753001</v>
      </c>
      <c r="G408" s="79">
        <v>464.998904690323</v>
      </c>
      <c r="H408" s="79">
        <v>453.74223129665103</v>
      </c>
      <c r="I408" s="79">
        <v>451.13478909708402</v>
      </c>
      <c r="J408" s="79">
        <v>443.61289131293699</v>
      </c>
      <c r="K408" s="79">
        <v>459.52137679088298</v>
      </c>
      <c r="L408" s="79">
        <v>426.42226516792198</v>
      </c>
      <c r="M408" s="79">
        <v>516.65948317689197</v>
      </c>
      <c r="N408" s="79">
        <v>515.866914812044</v>
      </c>
      <c r="O408" s="79">
        <v>516.37314063199403</v>
      </c>
      <c r="P408" s="79">
        <v>448.33842799120498</v>
      </c>
      <c r="Q408" s="79">
        <v>423.28733732705001</v>
      </c>
      <c r="R408" s="79">
        <v>440.36692733861901</v>
      </c>
      <c r="S408" s="79">
        <v>454.502632741561</v>
      </c>
      <c r="T408" s="79">
        <v>449.88281751099402</v>
      </c>
      <c r="U408" s="79">
        <v>430.43815413379298</v>
      </c>
      <c r="V408" s="79">
        <v>454.50403729134399</v>
      </c>
      <c r="W408" s="79">
        <v>448.50879987240398</v>
      </c>
      <c r="X408" s="79">
        <v>451.27198654288202</v>
      </c>
      <c r="Y408" s="79">
        <v>438.08672163616001</v>
      </c>
      <c r="Z408" s="79">
        <v>439.494063704415</v>
      </c>
      <c r="AA408" s="79">
        <v>463.19183531823398</v>
      </c>
      <c r="AB408" s="79">
        <v>450.86987880105301</v>
      </c>
      <c r="AC408" s="79">
        <v>456.50195124290002</v>
      </c>
      <c r="AD408" s="79">
        <v>450.63245077676902</v>
      </c>
      <c r="AE408" s="79">
        <v>440.27574910745898</v>
      </c>
    </row>
    <row r="409" spans="1:31" x14ac:dyDescent="0.35">
      <c r="A409" t="s">
        <v>240</v>
      </c>
      <c r="B409" s="79">
        <v>99146.135137363803</v>
      </c>
      <c r="C409" s="79">
        <v>432.60557734903898</v>
      </c>
      <c r="D409" s="79">
        <v>10320</v>
      </c>
      <c r="E409" s="79">
        <v>323998.33173704101</v>
      </c>
      <c r="F409" s="79">
        <v>417.19560892400199</v>
      </c>
      <c r="G409" s="79">
        <v>462.97722195086999</v>
      </c>
      <c r="H409" s="79">
        <v>450.25125067405003</v>
      </c>
      <c r="I409" s="79">
        <v>448.85274235297697</v>
      </c>
      <c r="J409" s="79">
        <v>444.36187481833298</v>
      </c>
      <c r="K409" s="79">
        <v>456.475122377513</v>
      </c>
      <c r="L409" s="79">
        <v>424.97435863204697</v>
      </c>
      <c r="M409" s="79">
        <v>514.30847540691502</v>
      </c>
      <c r="N409" s="79">
        <v>515.11248766828396</v>
      </c>
      <c r="O409" s="79">
        <v>514.60578916123904</v>
      </c>
      <c r="P409" s="79">
        <v>447.60727909609602</v>
      </c>
      <c r="Q409" s="79">
        <v>415.31530009314901</v>
      </c>
      <c r="R409" s="79">
        <v>439.62874488659003</v>
      </c>
      <c r="S409" s="79">
        <v>451.45319415858597</v>
      </c>
      <c r="T409" s="79">
        <v>446.03880794828098</v>
      </c>
      <c r="U409" s="79">
        <v>429.53123202364799</v>
      </c>
      <c r="V409" s="79">
        <v>451.42500341420799</v>
      </c>
      <c r="W409" s="79">
        <v>445.440892061081</v>
      </c>
      <c r="X409" s="79">
        <v>446.67461746296601</v>
      </c>
      <c r="Y409" s="79">
        <v>435.862382674363</v>
      </c>
      <c r="Z409" s="79">
        <v>434.39568139737202</v>
      </c>
      <c r="AA409" s="79">
        <v>460.79084989977702</v>
      </c>
      <c r="AB409" s="79">
        <v>447.09379217952102</v>
      </c>
      <c r="AC409" s="79">
        <v>453.41933555401499</v>
      </c>
      <c r="AD409" s="79">
        <v>449.34395142199901</v>
      </c>
      <c r="AE409" s="79">
        <v>437.70183638281298</v>
      </c>
    </row>
    <row r="410" spans="1:31" x14ac:dyDescent="0.35">
      <c r="A410" t="s">
        <v>240</v>
      </c>
      <c r="B410" s="79">
        <v>99602.341230504098</v>
      </c>
      <c r="C410" s="79">
        <v>433.25171511517601</v>
      </c>
      <c r="D410" s="79">
        <v>10320</v>
      </c>
      <c r="E410" s="79">
        <v>324853.83914281998</v>
      </c>
      <c r="F410" s="79">
        <v>410.66294633255802</v>
      </c>
      <c r="G410" s="79">
        <v>463.87315229601501</v>
      </c>
      <c r="H410" s="79">
        <v>450.62579169875499</v>
      </c>
      <c r="I410" s="79">
        <v>449.30983771283502</v>
      </c>
      <c r="J410" s="79">
        <v>445.22949730415701</v>
      </c>
      <c r="K410" s="79">
        <v>456.70392505522699</v>
      </c>
      <c r="L410" s="79">
        <v>425.159282649994</v>
      </c>
      <c r="M410" s="79">
        <v>515.45744319468599</v>
      </c>
      <c r="N410" s="79">
        <v>515.87923212604596</v>
      </c>
      <c r="O410" s="79">
        <v>515.379217319649</v>
      </c>
      <c r="P410" s="79">
        <v>449.30511858061101</v>
      </c>
      <c r="Q410" s="79">
        <v>426.23171993216403</v>
      </c>
      <c r="R410" s="79">
        <v>439.781890153132</v>
      </c>
      <c r="S410" s="79">
        <v>453.03487150443902</v>
      </c>
      <c r="T410" s="79">
        <v>448.749061796538</v>
      </c>
      <c r="U410" s="79">
        <v>430.59467080592901</v>
      </c>
      <c r="V410" s="79">
        <v>453.84194934536401</v>
      </c>
      <c r="W410" s="79">
        <v>447.22019385563601</v>
      </c>
      <c r="X410" s="79">
        <v>448.63222174834402</v>
      </c>
      <c r="Y410" s="79">
        <v>437.61755635783402</v>
      </c>
      <c r="Z410" s="79">
        <v>438.22814120678498</v>
      </c>
      <c r="AA410" s="79">
        <v>461.43203076114099</v>
      </c>
      <c r="AB410" s="79">
        <v>448.43825740066802</v>
      </c>
      <c r="AC410" s="79">
        <v>456.11480963644101</v>
      </c>
      <c r="AD410" s="79">
        <v>450.168286652245</v>
      </c>
      <c r="AE410" s="79">
        <v>438.551740720699</v>
      </c>
    </row>
    <row r="411" spans="1:31" x14ac:dyDescent="0.35">
      <c r="A411" t="s">
        <v>240</v>
      </c>
      <c r="B411" s="79">
        <v>99207.309803418597</v>
      </c>
      <c r="C411" s="79">
        <v>430.79688202006002</v>
      </c>
      <c r="D411" s="79">
        <v>10320</v>
      </c>
      <c r="E411" s="79">
        <v>326805.186715713</v>
      </c>
      <c r="F411" s="79">
        <v>405.53578647416902</v>
      </c>
      <c r="G411" s="79">
        <v>464.13703073660002</v>
      </c>
      <c r="H411" s="79">
        <v>453.453928481606</v>
      </c>
      <c r="I411" s="79">
        <v>450.720317639798</v>
      </c>
      <c r="J411" s="79">
        <v>442.78620260787301</v>
      </c>
      <c r="K411" s="79">
        <v>459.34028214417702</v>
      </c>
      <c r="L411" s="79">
        <v>426.26287899259898</v>
      </c>
      <c r="M411" s="79">
        <v>515.53850071875604</v>
      </c>
      <c r="N411" s="79">
        <v>515.12345259727795</v>
      </c>
      <c r="O411" s="79">
        <v>515.63753050843695</v>
      </c>
      <c r="P411" s="79">
        <v>446.70263915972299</v>
      </c>
      <c r="Q411" s="79">
        <v>412.66587158456502</v>
      </c>
      <c r="R411" s="79">
        <v>440.212718200099</v>
      </c>
      <c r="S411" s="79">
        <v>452.95695588389498</v>
      </c>
      <c r="T411" s="79">
        <v>447.22971061415302</v>
      </c>
      <c r="U411" s="79">
        <v>429.37823488118198</v>
      </c>
      <c r="V411" s="79">
        <v>452.126369637594</v>
      </c>
      <c r="W411" s="79">
        <v>446.77017777540402</v>
      </c>
      <c r="X411" s="79">
        <v>449.42830792570197</v>
      </c>
      <c r="Y411" s="79">
        <v>436.358299217568</v>
      </c>
      <c r="Z411" s="79">
        <v>435.74427296395299</v>
      </c>
      <c r="AA411" s="79">
        <v>462.57127113406898</v>
      </c>
      <c r="AB411" s="79">
        <v>449.58519232276302</v>
      </c>
      <c r="AC411" s="79">
        <v>453.84961967537498</v>
      </c>
      <c r="AD411" s="79">
        <v>449.80630017228401</v>
      </c>
      <c r="AE411" s="79">
        <v>439.45762424779201</v>
      </c>
    </row>
    <row r="412" spans="1:31" x14ac:dyDescent="0.35">
      <c r="A412" t="s">
        <v>240</v>
      </c>
      <c r="B412" s="79">
        <v>99474.372851760898</v>
      </c>
      <c r="C412" s="79">
        <v>428.91071683350702</v>
      </c>
      <c r="D412" s="79">
        <v>10320</v>
      </c>
      <c r="E412" s="79">
        <v>325208.80254396598</v>
      </c>
      <c r="F412" s="79">
        <v>426.79742008048902</v>
      </c>
      <c r="G412" s="79">
        <v>463.79215175251301</v>
      </c>
      <c r="H412" s="79">
        <v>450.75029562702099</v>
      </c>
      <c r="I412" s="79">
        <v>449.81483883243601</v>
      </c>
      <c r="J412" s="79">
        <v>442.13174630753798</v>
      </c>
      <c r="K412" s="79">
        <v>457.94604412923502</v>
      </c>
      <c r="L412" s="79">
        <v>425.56679878634799</v>
      </c>
      <c r="M412" s="79">
        <v>515.70910091332303</v>
      </c>
      <c r="N412" s="79">
        <v>514.99423010036605</v>
      </c>
      <c r="O412" s="79">
        <v>515.068594344948</v>
      </c>
      <c r="P412" s="79">
        <v>446.49643839704402</v>
      </c>
      <c r="Q412" s="79">
        <v>411.69978800738801</v>
      </c>
      <c r="R412" s="79">
        <v>440.41477710492001</v>
      </c>
      <c r="S412" s="79">
        <v>453.22162961559502</v>
      </c>
      <c r="T412" s="79">
        <v>447.89467587164</v>
      </c>
      <c r="U412" s="79">
        <v>430.22916121214502</v>
      </c>
      <c r="V412" s="79">
        <v>453.14010496990699</v>
      </c>
      <c r="W412" s="79">
        <v>447.017872031195</v>
      </c>
      <c r="X412" s="79">
        <v>447.16824112661499</v>
      </c>
      <c r="Y412" s="79">
        <v>437.084498523055</v>
      </c>
      <c r="Z412" s="79">
        <v>436.54925550150301</v>
      </c>
      <c r="AA412" s="79">
        <v>462.56259067884298</v>
      </c>
      <c r="AB412" s="79">
        <v>448.688919281989</v>
      </c>
      <c r="AC412" s="79">
        <v>454.89949956666197</v>
      </c>
      <c r="AD412" s="79">
        <v>450.63210608968302</v>
      </c>
      <c r="AE412" s="79">
        <v>439.00963332573201</v>
      </c>
    </row>
    <row r="413" spans="1:31" x14ac:dyDescent="0.35">
      <c r="A413" t="s">
        <v>240</v>
      </c>
      <c r="B413" s="79">
        <v>99343.368359701301</v>
      </c>
      <c r="C413" s="79">
        <v>435.22589485262898</v>
      </c>
      <c r="D413" s="79">
        <v>10320</v>
      </c>
      <c r="E413" s="79">
        <v>326466.97590912197</v>
      </c>
      <c r="F413" s="79">
        <v>414.40392932338199</v>
      </c>
      <c r="G413" s="79">
        <v>464.21482481284499</v>
      </c>
      <c r="H413" s="79">
        <v>453.32818629301499</v>
      </c>
      <c r="I413" s="79">
        <v>450.19659156142899</v>
      </c>
      <c r="J413" s="79">
        <v>445.95817122451399</v>
      </c>
      <c r="K413" s="79">
        <v>458.08613890866201</v>
      </c>
      <c r="L413" s="79">
        <v>425.89158078405802</v>
      </c>
      <c r="M413" s="79">
        <v>515.31190515006904</v>
      </c>
      <c r="N413" s="79">
        <v>516.06436053917696</v>
      </c>
      <c r="O413" s="79">
        <v>515.96583813980305</v>
      </c>
      <c r="P413" s="79">
        <v>449.62240701400799</v>
      </c>
      <c r="Q413" s="79">
        <v>417.57131606198601</v>
      </c>
      <c r="R413" s="79">
        <v>439.61047795131998</v>
      </c>
      <c r="S413" s="79">
        <v>452.80708461511</v>
      </c>
      <c r="T413" s="79">
        <v>448.14709840295399</v>
      </c>
      <c r="U413" s="79">
        <v>429.78879874068298</v>
      </c>
      <c r="V413" s="79">
        <v>452.85779393367199</v>
      </c>
      <c r="W413" s="79">
        <v>447.00496388828299</v>
      </c>
      <c r="X413" s="79">
        <v>450.91725965322001</v>
      </c>
      <c r="Y413" s="79">
        <v>436.95131962516501</v>
      </c>
      <c r="Z413" s="79">
        <v>437.50669941762499</v>
      </c>
      <c r="AA413" s="79">
        <v>461.45931766374798</v>
      </c>
      <c r="AB413" s="79">
        <v>449.35822852983603</v>
      </c>
      <c r="AC413" s="79">
        <v>455.11713075150402</v>
      </c>
      <c r="AD413" s="79">
        <v>449.40760335918202</v>
      </c>
      <c r="AE413" s="79">
        <v>438.99887253976999</v>
      </c>
    </row>
    <row r="414" spans="1:31" x14ac:dyDescent="0.35">
      <c r="A414" t="s">
        <v>240</v>
      </c>
      <c r="B414" s="79">
        <v>99384.868097411003</v>
      </c>
      <c r="C414" s="79">
        <v>430.41894195192901</v>
      </c>
      <c r="D414" s="79">
        <v>10320</v>
      </c>
      <c r="E414" s="79">
        <v>324246.77093283099</v>
      </c>
      <c r="F414" s="79">
        <v>408.05709549493298</v>
      </c>
      <c r="G414" s="79">
        <v>463.940687925551</v>
      </c>
      <c r="H414" s="79">
        <v>450.40130148661399</v>
      </c>
      <c r="I414" s="79">
        <v>449.70204161189298</v>
      </c>
      <c r="J414" s="79">
        <v>442.71916595418901</v>
      </c>
      <c r="K414" s="79">
        <v>456.92873598296302</v>
      </c>
      <c r="L414" s="79">
        <v>423.86334310242302</v>
      </c>
      <c r="M414" s="79">
        <v>514.61745144226302</v>
      </c>
      <c r="N414" s="79">
        <v>514.04069288200503</v>
      </c>
      <c r="O414" s="79">
        <v>514.73523244361104</v>
      </c>
      <c r="P414" s="79">
        <v>445.26469148014098</v>
      </c>
      <c r="Q414" s="79">
        <v>414.400701654964</v>
      </c>
      <c r="R414" s="79">
        <v>438.822632531105</v>
      </c>
      <c r="S414" s="79">
        <v>451.90698284472398</v>
      </c>
      <c r="T414" s="79">
        <v>446.778947817644</v>
      </c>
      <c r="U414" s="79">
        <v>429.26127511368799</v>
      </c>
      <c r="V414" s="79">
        <v>453.03655767084001</v>
      </c>
      <c r="W414" s="79">
        <v>446.31645460119898</v>
      </c>
      <c r="X414" s="79">
        <v>448.04129186587897</v>
      </c>
      <c r="Y414" s="79">
        <v>435.868385237388</v>
      </c>
      <c r="Z414" s="79">
        <v>435.68743742179299</v>
      </c>
      <c r="AA414" s="79">
        <v>460.71581608341302</v>
      </c>
      <c r="AB414" s="79">
        <v>447.86333393398399</v>
      </c>
      <c r="AC414" s="79">
        <v>454.74181655746497</v>
      </c>
      <c r="AD414" s="79">
        <v>448.21849805436801</v>
      </c>
      <c r="AE414" s="79">
        <v>438.89643771954701</v>
      </c>
    </row>
    <row r="415" spans="1:31" x14ac:dyDescent="0.35">
      <c r="A415" t="s">
        <v>240</v>
      </c>
      <c r="B415" s="79">
        <v>99428.994516139806</v>
      </c>
      <c r="C415" s="79">
        <v>433.65799345312502</v>
      </c>
      <c r="D415" s="79">
        <v>10320</v>
      </c>
      <c r="E415" s="79">
        <v>327431.36226716498</v>
      </c>
      <c r="F415" s="79">
        <v>416.25643502911998</v>
      </c>
      <c r="G415" s="79">
        <v>464.09227677919199</v>
      </c>
      <c r="H415" s="79">
        <v>453.590619424946</v>
      </c>
      <c r="I415" s="79">
        <v>450.314844716952</v>
      </c>
      <c r="J415" s="79">
        <v>445.29591972045603</v>
      </c>
      <c r="K415" s="79">
        <v>459.09069690074</v>
      </c>
      <c r="L415" s="79">
        <v>427.57563201884199</v>
      </c>
      <c r="M415" s="79">
        <v>516.38324506154197</v>
      </c>
      <c r="N415" s="79">
        <v>516.97552774194003</v>
      </c>
      <c r="O415" s="79">
        <v>516.24559749342302</v>
      </c>
      <c r="P415" s="79">
        <v>450.771389532954</v>
      </c>
      <c r="Q415" s="79">
        <v>417.10986752833702</v>
      </c>
      <c r="R415" s="79">
        <v>441.15590336691201</v>
      </c>
      <c r="S415" s="79">
        <v>454.09302907798099</v>
      </c>
      <c r="T415" s="79">
        <v>449.18881359525801</v>
      </c>
      <c r="U415" s="79">
        <v>430.69086319405199</v>
      </c>
      <c r="V415" s="79">
        <v>452.89062614557002</v>
      </c>
      <c r="W415" s="79">
        <v>447.625691337501</v>
      </c>
      <c r="X415" s="79">
        <v>449.91031737380803</v>
      </c>
      <c r="Y415" s="79">
        <v>438.10984717010598</v>
      </c>
      <c r="Z415" s="79">
        <v>438.29562571663803</v>
      </c>
      <c r="AA415" s="79">
        <v>463.29924390325101</v>
      </c>
      <c r="AB415" s="79">
        <v>450.10392256307603</v>
      </c>
      <c r="AC415" s="79">
        <v>455.192793195327</v>
      </c>
      <c r="AD415" s="79">
        <v>451.73798286143102</v>
      </c>
      <c r="AE415" s="79">
        <v>439.05163508427898</v>
      </c>
    </row>
    <row r="416" spans="1:31" x14ac:dyDescent="0.35">
      <c r="A416" t="s">
        <v>240</v>
      </c>
      <c r="B416" s="79">
        <v>99549.587355295007</v>
      </c>
      <c r="C416" s="79">
        <v>430.87875077851203</v>
      </c>
      <c r="D416" s="79">
        <v>10320</v>
      </c>
      <c r="E416" s="79">
        <v>325155.58400518599</v>
      </c>
      <c r="F416" s="79">
        <v>401.92086663167697</v>
      </c>
      <c r="G416" s="79">
        <v>463.00492228016901</v>
      </c>
      <c r="H416" s="79">
        <v>454.08438529706001</v>
      </c>
      <c r="I416" s="79">
        <v>449.83388645001202</v>
      </c>
      <c r="J416" s="79">
        <v>444.80580073060497</v>
      </c>
      <c r="K416" s="79">
        <v>458.50225143790698</v>
      </c>
      <c r="L416" s="79">
        <v>426.24738982966898</v>
      </c>
      <c r="M416" s="79">
        <v>516.34549688795096</v>
      </c>
      <c r="N416" s="79">
        <v>516.39739998827804</v>
      </c>
      <c r="O416" s="79">
        <v>516.94088095049301</v>
      </c>
      <c r="P416" s="79">
        <v>449.61339870926298</v>
      </c>
      <c r="Q416" s="79">
        <v>422.60786925340699</v>
      </c>
      <c r="R416" s="79">
        <v>441.80852566391599</v>
      </c>
      <c r="S416" s="79">
        <v>453.99324847957899</v>
      </c>
      <c r="T416" s="79">
        <v>450.183126246911</v>
      </c>
      <c r="U416" s="79">
        <v>432.26689721160602</v>
      </c>
      <c r="V416" s="79">
        <v>455.29608995736203</v>
      </c>
      <c r="W416" s="79">
        <v>449.49160759987097</v>
      </c>
      <c r="X416" s="79">
        <v>451.38100010124799</v>
      </c>
      <c r="Y416" s="79">
        <v>438.67290251923902</v>
      </c>
      <c r="Z416" s="79">
        <v>438.69842193264702</v>
      </c>
      <c r="AA416" s="79">
        <v>462.80974456926702</v>
      </c>
      <c r="AB416" s="79">
        <v>451.04161512645197</v>
      </c>
      <c r="AC416" s="79">
        <v>457.22499150598702</v>
      </c>
      <c r="AD416" s="79">
        <v>452.93881610045401</v>
      </c>
      <c r="AE416" s="79">
        <v>440.65276029897501</v>
      </c>
    </row>
    <row r="417" spans="1:31" x14ac:dyDescent="0.35">
      <c r="A417" t="s">
        <v>240</v>
      </c>
      <c r="B417" s="79">
        <v>99264.895394569001</v>
      </c>
      <c r="C417" s="79">
        <v>433.09335450542699</v>
      </c>
      <c r="D417" s="79">
        <v>10320</v>
      </c>
      <c r="E417" s="79">
        <v>326505.28228750499</v>
      </c>
      <c r="F417" s="79">
        <v>419.03301847180001</v>
      </c>
      <c r="G417" s="79">
        <v>465.03042055604499</v>
      </c>
      <c r="H417" s="79">
        <v>449.862043360097</v>
      </c>
      <c r="I417" s="79">
        <v>450.22723853966897</v>
      </c>
      <c r="J417" s="79">
        <v>443.21439706773299</v>
      </c>
      <c r="K417" s="79">
        <v>457.569445971677</v>
      </c>
      <c r="L417" s="79">
        <v>425.17591648950798</v>
      </c>
      <c r="M417" s="79">
        <v>514.63418187712796</v>
      </c>
      <c r="N417" s="79">
        <v>514.58013222912496</v>
      </c>
      <c r="O417" s="79">
        <v>514.01294168911102</v>
      </c>
      <c r="P417" s="79">
        <v>446.23839106750398</v>
      </c>
      <c r="Q417" s="79">
        <v>415.927757563363</v>
      </c>
      <c r="R417" s="79">
        <v>438.12414323920399</v>
      </c>
      <c r="S417" s="79">
        <v>451.960645245026</v>
      </c>
      <c r="T417" s="79">
        <v>445.74179484558601</v>
      </c>
      <c r="U417" s="79">
        <v>427.667184041707</v>
      </c>
      <c r="V417" s="79">
        <v>450.61617559468198</v>
      </c>
      <c r="W417" s="79">
        <v>444.39541639644398</v>
      </c>
      <c r="X417" s="79">
        <v>446.53335668122003</v>
      </c>
      <c r="Y417" s="79">
        <v>435.23340347524999</v>
      </c>
      <c r="Z417" s="79">
        <v>435.20299989403901</v>
      </c>
      <c r="AA417" s="79">
        <v>461.165816994956</v>
      </c>
      <c r="AB417" s="79">
        <v>446.86711659511599</v>
      </c>
      <c r="AC417" s="79">
        <v>452.63691848157299</v>
      </c>
      <c r="AD417" s="79">
        <v>446.94471186801297</v>
      </c>
      <c r="AE417" s="79">
        <v>437.252236049163</v>
      </c>
    </row>
    <row r="418" spans="1:31" x14ac:dyDescent="0.35">
      <c r="A418" t="s">
        <v>240</v>
      </c>
      <c r="B418" s="79">
        <v>99388.429681837995</v>
      </c>
      <c r="C418" s="79">
        <v>433.96633516029601</v>
      </c>
      <c r="D418" s="79">
        <v>10320</v>
      </c>
      <c r="E418" s="79">
        <v>324807.62382815999</v>
      </c>
      <c r="F418" s="79">
        <v>410.637854538304</v>
      </c>
      <c r="G418" s="79">
        <v>463.82258717780502</v>
      </c>
      <c r="H418" s="79">
        <v>451.6997342734</v>
      </c>
      <c r="I418" s="79">
        <v>448.21158366295202</v>
      </c>
      <c r="J418" s="79">
        <v>442.62006310991501</v>
      </c>
      <c r="K418" s="79">
        <v>455.23980685440102</v>
      </c>
      <c r="L418" s="79">
        <v>424.45469365646898</v>
      </c>
      <c r="M418" s="79">
        <v>515.36629006690396</v>
      </c>
      <c r="N418" s="79">
        <v>515.378116274847</v>
      </c>
      <c r="O418" s="79">
        <v>515.59814733052895</v>
      </c>
      <c r="P418" s="79">
        <v>451.14994434510203</v>
      </c>
      <c r="Q418" s="79">
        <v>412.21181103528897</v>
      </c>
      <c r="R418" s="79">
        <v>440.43814184389203</v>
      </c>
      <c r="S418" s="79">
        <v>453.54893061177501</v>
      </c>
      <c r="T418" s="79">
        <v>448.33025907448399</v>
      </c>
      <c r="U418" s="79">
        <v>429.91434601054601</v>
      </c>
      <c r="V418" s="79">
        <v>453.642576263276</v>
      </c>
      <c r="W418" s="79">
        <v>448.24146689310197</v>
      </c>
      <c r="X418" s="79">
        <v>449.500324435062</v>
      </c>
      <c r="Y418" s="79">
        <v>438.404525054864</v>
      </c>
      <c r="Z418" s="79">
        <v>438.57717272551503</v>
      </c>
      <c r="AA418" s="79">
        <v>461.99751123875302</v>
      </c>
      <c r="AB418" s="79">
        <v>449.98118655435201</v>
      </c>
      <c r="AC418" s="79">
        <v>457.288772663712</v>
      </c>
      <c r="AD418" s="79">
        <v>450.94847626312401</v>
      </c>
      <c r="AE418" s="79">
        <v>440.487214629128</v>
      </c>
    </row>
    <row r="419" spans="1:31" x14ac:dyDescent="0.35">
      <c r="A419" t="s">
        <v>240</v>
      </c>
      <c r="B419" s="79">
        <v>99430.370706945003</v>
      </c>
      <c r="C419" s="79">
        <v>429.97744563097302</v>
      </c>
      <c r="D419" s="79">
        <v>10320</v>
      </c>
      <c r="E419" s="79">
        <v>326872.81460729003</v>
      </c>
      <c r="F419" s="79">
        <v>417.81751067296699</v>
      </c>
      <c r="G419" s="79">
        <v>464.20702157722297</v>
      </c>
      <c r="H419" s="79">
        <v>452.37352055289801</v>
      </c>
      <c r="I419" s="79">
        <v>451.93775634470001</v>
      </c>
      <c r="J419" s="79">
        <v>445.42716845248299</v>
      </c>
      <c r="K419" s="79">
        <v>460.86244934517498</v>
      </c>
      <c r="L419" s="79">
        <v>427.013187153422</v>
      </c>
      <c r="M419" s="79">
        <v>515.65534327208695</v>
      </c>
      <c r="N419" s="79">
        <v>515.65460238765195</v>
      </c>
      <c r="O419" s="79">
        <v>515.42754324319196</v>
      </c>
      <c r="P419" s="79">
        <v>444.82140042986202</v>
      </c>
      <c r="Q419" s="79">
        <v>418.71695737072201</v>
      </c>
      <c r="R419" s="79">
        <v>439.551365649969</v>
      </c>
      <c r="S419" s="79">
        <v>452.44910498283502</v>
      </c>
      <c r="T419" s="79">
        <v>447.65422145340602</v>
      </c>
      <c r="U419" s="79">
        <v>430.05031578279801</v>
      </c>
      <c r="V419" s="79">
        <v>452.346821176829</v>
      </c>
      <c r="W419" s="79">
        <v>445.679944560195</v>
      </c>
      <c r="X419" s="79">
        <v>448.49134371345099</v>
      </c>
      <c r="Y419" s="79">
        <v>435.53686107531598</v>
      </c>
      <c r="Z419" s="79">
        <v>435.36212607074401</v>
      </c>
      <c r="AA419" s="79">
        <v>462.01225759449397</v>
      </c>
      <c r="AB419" s="79">
        <v>447.968886508423</v>
      </c>
      <c r="AC419" s="79">
        <v>452.60119483887098</v>
      </c>
      <c r="AD419" s="79">
        <v>449.02036006061502</v>
      </c>
      <c r="AE419" s="79">
        <v>437.45928143054999</v>
      </c>
    </row>
    <row r="420" spans="1:31" x14ac:dyDescent="0.35">
      <c r="A420" t="s">
        <v>240</v>
      </c>
      <c r="B420" s="79">
        <v>99410.685615194307</v>
      </c>
      <c r="C420" s="79">
        <v>431.92554099748202</v>
      </c>
      <c r="D420" s="79">
        <v>10320</v>
      </c>
      <c r="E420" s="79">
        <v>324548.53994559799</v>
      </c>
      <c r="F420" s="79">
        <v>403.250744061229</v>
      </c>
      <c r="G420" s="79">
        <v>463.05097446233202</v>
      </c>
      <c r="H420" s="79">
        <v>449.70013298727099</v>
      </c>
      <c r="I420" s="79">
        <v>446.640489586223</v>
      </c>
      <c r="J420" s="79">
        <v>443.75397295666198</v>
      </c>
      <c r="K420" s="79">
        <v>457.33787627215497</v>
      </c>
      <c r="L420" s="79">
        <v>424.59482174635599</v>
      </c>
      <c r="M420" s="79">
        <v>514.79912340752605</v>
      </c>
      <c r="N420" s="79">
        <v>514.40941672105396</v>
      </c>
      <c r="O420" s="79">
        <v>514.43778212196401</v>
      </c>
      <c r="P420" s="79">
        <v>445.584687470625</v>
      </c>
      <c r="Q420" s="79">
        <v>412.83853687840099</v>
      </c>
      <c r="R420" s="79">
        <v>439.867873882352</v>
      </c>
      <c r="S420" s="79">
        <v>452.412258567207</v>
      </c>
      <c r="T420" s="79">
        <v>448.16604252347798</v>
      </c>
      <c r="U420" s="79">
        <v>431.32536309631899</v>
      </c>
      <c r="V420" s="79">
        <v>452.68751413758201</v>
      </c>
      <c r="W420" s="79">
        <v>448.37178668046602</v>
      </c>
      <c r="X420" s="79">
        <v>448.72791752654803</v>
      </c>
      <c r="Y420" s="79">
        <v>437.537111990288</v>
      </c>
      <c r="Z420" s="79">
        <v>437.35804885131103</v>
      </c>
      <c r="AA420" s="79">
        <v>461.60592196294101</v>
      </c>
      <c r="AB420" s="79">
        <v>449.68472235628298</v>
      </c>
      <c r="AC420" s="79">
        <v>456.40498155260599</v>
      </c>
      <c r="AD420" s="79">
        <v>450.07907500009298</v>
      </c>
      <c r="AE420" s="79">
        <v>439.26848221158701</v>
      </c>
    </row>
    <row r="421" spans="1:31" x14ac:dyDescent="0.35">
      <c r="A421" t="s">
        <v>240</v>
      </c>
      <c r="B421" s="79">
        <v>99408.402012747407</v>
      </c>
      <c r="C421" s="79">
        <v>432.12239022415201</v>
      </c>
      <c r="D421" s="79">
        <v>10320</v>
      </c>
      <c r="E421" s="79">
        <v>327136.22820934799</v>
      </c>
      <c r="F421" s="79">
        <v>422.41579532761699</v>
      </c>
      <c r="G421" s="79">
        <v>464.95489778256598</v>
      </c>
      <c r="H421" s="79">
        <v>454.35460055077499</v>
      </c>
      <c r="I421" s="79">
        <v>453.46608671919302</v>
      </c>
      <c r="J421" s="79">
        <v>444.24275133588202</v>
      </c>
      <c r="K421" s="79">
        <v>458.73155127912997</v>
      </c>
      <c r="L421" s="79">
        <v>426.85949906591202</v>
      </c>
      <c r="M421" s="79">
        <v>516.224154214956</v>
      </c>
      <c r="N421" s="79">
        <v>516.62172215066505</v>
      </c>
      <c r="O421" s="79">
        <v>516.59934191412503</v>
      </c>
      <c r="P421" s="79">
        <v>450.51039065828502</v>
      </c>
      <c r="Q421" s="79">
        <v>423.379535935462</v>
      </c>
      <c r="R421" s="79">
        <v>440.11183550390598</v>
      </c>
      <c r="S421" s="79">
        <v>453.57673494012198</v>
      </c>
      <c r="T421" s="79">
        <v>447.806122059313</v>
      </c>
      <c r="U421" s="79">
        <v>428.602272631733</v>
      </c>
      <c r="V421" s="79">
        <v>453.32913782321998</v>
      </c>
      <c r="W421" s="79">
        <v>445.54166204660601</v>
      </c>
      <c r="X421" s="79">
        <v>449.26580385218301</v>
      </c>
      <c r="Y421" s="79">
        <v>436.41696960923798</v>
      </c>
      <c r="Z421" s="79">
        <v>436.570207958374</v>
      </c>
      <c r="AA421" s="79">
        <v>462.389160960136</v>
      </c>
      <c r="AB421" s="79">
        <v>448.27972488368403</v>
      </c>
      <c r="AC421" s="79">
        <v>453.53645851029501</v>
      </c>
      <c r="AD421" s="79">
        <v>449.86720437675399</v>
      </c>
      <c r="AE421" s="79">
        <v>438.67871886231001</v>
      </c>
    </row>
    <row r="422" spans="1:31" x14ac:dyDescent="0.35">
      <c r="A422" t="s">
        <v>240</v>
      </c>
      <c r="B422" s="79">
        <v>99358.709401219996</v>
      </c>
      <c r="C422" s="79">
        <v>430.31737878240102</v>
      </c>
      <c r="D422" s="79">
        <v>10320</v>
      </c>
      <c r="E422" s="79">
        <v>324455.13306638697</v>
      </c>
      <c r="F422" s="79">
        <v>418.492032961223</v>
      </c>
      <c r="G422" s="79">
        <v>464.83574915627401</v>
      </c>
      <c r="H422" s="79">
        <v>452.37595626597101</v>
      </c>
      <c r="I422" s="79">
        <v>449.64003584983499</v>
      </c>
      <c r="J422" s="79">
        <v>444.32280487865501</v>
      </c>
      <c r="K422" s="79">
        <v>456.26752986611001</v>
      </c>
      <c r="L422" s="79">
        <v>424.90643015844802</v>
      </c>
      <c r="M422" s="79">
        <v>515.37983525712502</v>
      </c>
      <c r="N422" s="79">
        <v>515.47796305500799</v>
      </c>
      <c r="O422" s="79">
        <v>515.24254518535895</v>
      </c>
      <c r="P422" s="79">
        <v>447.05263872888003</v>
      </c>
      <c r="Q422" s="79">
        <v>420.16519051643502</v>
      </c>
      <c r="R422" s="79">
        <v>440.72640943745699</v>
      </c>
      <c r="S422" s="79">
        <v>453.89644778154297</v>
      </c>
      <c r="T422" s="79">
        <v>448.69744958215603</v>
      </c>
      <c r="U422" s="79">
        <v>431.13847473986698</v>
      </c>
      <c r="V422" s="79">
        <v>452.57385445255602</v>
      </c>
      <c r="W422" s="79">
        <v>448.531145879718</v>
      </c>
      <c r="X422" s="79">
        <v>449.35753029631297</v>
      </c>
      <c r="Y422" s="79">
        <v>437.91641070271299</v>
      </c>
      <c r="Z422" s="79">
        <v>439.00198203716002</v>
      </c>
      <c r="AA422" s="79">
        <v>462.51159192053501</v>
      </c>
      <c r="AB422" s="79">
        <v>449.44971147303198</v>
      </c>
      <c r="AC422" s="79">
        <v>455.49854897656598</v>
      </c>
      <c r="AD422" s="79">
        <v>451.58633136514402</v>
      </c>
      <c r="AE422" s="79">
        <v>440.38119497189501</v>
      </c>
    </row>
    <row r="423" spans="1:31" x14ac:dyDescent="0.35">
      <c r="A423" t="s">
        <v>240</v>
      </c>
      <c r="B423" s="79">
        <v>99456.802656932501</v>
      </c>
      <c r="C423" s="79">
        <v>433.70819527512998</v>
      </c>
      <c r="D423" s="79">
        <v>10320</v>
      </c>
      <c r="E423" s="79">
        <v>327145.92135920201</v>
      </c>
      <c r="F423" s="79">
        <v>407.00462130667199</v>
      </c>
      <c r="G423" s="79">
        <v>463.17101567515499</v>
      </c>
      <c r="H423" s="79">
        <v>451.59936947194399</v>
      </c>
      <c r="I423" s="79">
        <v>450.353041069455</v>
      </c>
      <c r="J423" s="79">
        <v>443.67393296479202</v>
      </c>
      <c r="K423" s="79">
        <v>459.79920599965197</v>
      </c>
      <c r="L423" s="79">
        <v>426.505723093732</v>
      </c>
      <c r="M423" s="79">
        <v>515.61685957463396</v>
      </c>
      <c r="N423" s="79">
        <v>515.51468193079904</v>
      </c>
      <c r="O423" s="79">
        <v>515.76725722622496</v>
      </c>
      <c r="P423" s="79">
        <v>448.92952307814602</v>
      </c>
      <c r="Q423" s="79">
        <v>412.41762968437303</v>
      </c>
      <c r="R423" s="79">
        <v>439.23837925504398</v>
      </c>
      <c r="S423" s="79">
        <v>452.07560700770199</v>
      </c>
      <c r="T423" s="79">
        <v>447.277281594925</v>
      </c>
      <c r="U423" s="79">
        <v>428.85759581522098</v>
      </c>
      <c r="V423" s="79">
        <v>453.40779821319001</v>
      </c>
      <c r="W423" s="79">
        <v>445.414684102921</v>
      </c>
      <c r="X423" s="79">
        <v>448.63922231580102</v>
      </c>
      <c r="Y423" s="79">
        <v>436.041749309002</v>
      </c>
      <c r="Z423" s="79">
        <v>434.92788027664</v>
      </c>
      <c r="AA423" s="79">
        <v>461.46395619440199</v>
      </c>
      <c r="AB423" s="79">
        <v>448.53814119532598</v>
      </c>
      <c r="AC423" s="79">
        <v>454.45431196139401</v>
      </c>
      <c r="AD423" s="79">
        <v>448.35516662570501</v>
      </c>
      <c r="AE423" s="79">
        <v>437.568448027241</v>
      </c>
    </row>
    <row r="424" spans="1:31" x14ac:dyDescent="0.35">
      <c r="A424" t="s">
        <v>240</v>
      </c>
      <c r="B424" s="79">
        <v>99563.654492764006</v>
      </c>
      <c r="C424" s="79">
        <v>432.89190822428901</v>
      </c>
      <c r="D424" s="79">
        <v>10320</v>
      </c>
      <c r="E424" s="79">
        <v>327701.05043777701</v>
      </c>
      <c r="F424" s="79">
        <v>420.59684121741498</v>
      </c>
      <c r="G424" s="79">
        <v>462.84995400511502</v>
      </c>
      <c r="H424" s="79">
        <v>452.55794759777598</v>
      </c>
      <c r="I424" s="79">
        <v>450.617869142026</v>
      </c>
      <c r="J424" s="79">
        <v>443.83642930721697</v>
      </c>
      <c r="K424" s="79">
        <v>457.29209139176299</v>
      </c>
      <c r="L424" s="79">
        <v>426.09929619477703</v>
      </c>
      <c r="M424" s="79">
        <v>515.80005785635694</v>
      </c>
      <c r="N424" s="79">
        <v>515.85214377050897</v>
      </c>
      <c r="O424" s="79">
        <v>515.44129145358795</v>
      </c>
      <c r="P424" s="79">
        <v>449.70295507490101</v>
      </c>
      <c r="Q424" s="79">
        <v>421.21126928039001</v>
      </c>
      <c r="R424" s="79">
        <v>440.66977965076501</v>
      </c>
      <c r="S424" s="79">
        <v>453.19903303669901</v>
      </c>
      <c r="T424" s="79">
        <v>448.31879005824499</v>
      </c>
      <c r="U424" s="79">
        <v>429.009385327583</v>
      </c>
      <c r="V424" s="79">
        <v>454.29487769307502</v>
      </c>
      <c r="W424" s="79">
        <v>447.56484900372601</v>
      </c>
      <c r="X424" s="79">
        <v>448.85558662608099</v>
      </c>
      <c r="Y424" s="79">
        <v>437.74992878770598</v>
      </c>
      <c r="Z424" s="79">
        <v>437.674972028036</v>
      </c>
      <c r="AA424" s="79">
        <v>462.454092686259</v>
      </c>
      <c r="AB424" s="79">
        <v>449.08947802083901</v>
      </c>
      <c r="AC424" s="79">
        <v>456.42524327591701</v>
      </c>
      <c r="AD424" s="79">
        <v>450.68761895261002</v>
      </c>
      <c r="AE424" s="79">
        <v>439.59256875216499</v>
      </c>
    </row>
    <row r="425" spans="1:31" x14ac:dyDescent="0.35">
      <c r="A425" t="s">
        <v>240</v>
      </c>
      <c r="B425" s="79">
        <v>99254.345507236096</v>
      </c>
      <c r="C425" s="79">
        <v>431.10809177571099</v>
      </c>
      <c r="D425" s="79">
        <v>10320</v>
      </c>
      <c r="E425" s="79">
        <v>323910.94956222299</v>
      </c>
      <c r="F425" s="79">
        <v>405.784864479578</v>
      </c>
      <c r="G425" s="79">
        <v>465.15004599488498</v>
      </c>
      <c r="H425" s="79">
        <v>451.44205240222402</v>
      </c>
      <c r="I425" s="79">
        <v>449.382130857974</v>
      </c>
      <c r="J425" s="79">
        <v>444.16357069278303</v>
      </c>
      <c r="K425" s="79">
        <v>458.70790860823701</v>
      </c>
      <c r="L425" s="79">
        <v>425.30070380522301</v>
      </c>
      <c r="M425" s="79">
        <v>515.19994214364306</v>
      </c>
      <c r="N425" s="79">
        <v>515.14785622949103</v>
      </c>
      <c r="O425" s="79">
        <v>515.55870854641205</v>
      </c>
      <c r="P425" s="79">
        <v>446.29704492509899</v>
      </c>
      <c r="Q425" s="79">
        <v>413.22161541595398</v>
      </c>
      <c r="R425" s="79">
        <v>439.33022034923499</v>
      </c>
      <c r="S425" s="79">
        <v>452.80096696330099</v>
      </c>
      <c r="T425" s="79">
        <v>447.68120994175501</v>
      </c>
      <c r="U425" s="79">
        <v>430.99061467241802</v>
      </c>
      <c r="V425" s="79">
        <v>451.70512230692498</v>
      </c>
      <c r="W425" s="79">
        <v>446.43515099627399</v>
      </c>
      <c r="X425" s="79">
        <v>449.14441337391901</v>
      </c>
      <c r="Y425" s="79">
        <v>436.25007121229402</v>
      </c>
      <c r="Z425" s="79">
        <v>436.325027971964</v>
      </c>
      <c r="AA425" s="79">
        <v>461.545907313741</v>
      </c>
      <c r="AB425" s="79">
        <v>448.91052197916099</v>
      </c>
      <c r="AC425" s="79">
        <v>453.57475672408299</v>
      </c>
      <c r="AD425" s="79">
        <v>449.312381047391</v>
      </c>
      <c r="AE425" s="79">
        <v>438.40743124783501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R112"/>
  <sheetViews>
    <sheetView workbookViewId="0">
      <selection activeCell="E3" sqref="E3:R112"/>
    </sheetView>
  </sheetViews>
  <sheetFormatPr defaultColWidth="11" defaultRowHeight="15.5" x14ac:dyDescent="0.35"/>
  <cols>
    <col min="3" max="3" width="14.33203125" bestFit="1" customWidth="1"/>
    <col min="10" max="10" width="13.83203125" bestFit="1" customWidth="1"/>
    <col min="16" max="16" width="13.58203125" bestFit="1" customWidth="1"/>
  </cols>
  <sheetData>
    <row r="1" spans="1:18" x14ac:dyDescent="0.35">
      <c r="A1" s="30" t="s">
        <v>128</v>
      </c>
    </row>
    <row r="2" spans="1:18" s="32" customFormat="1" x14ac:dyDescent="0.35">
      <c r="A2" s="31" t="s">
        <v>129</v>
      </c>
      <c r="B2" s="31" t="s">
        <v>130</v>
      </c>
      <c r="C2" s="31" t="s">
        <v>131</v>
      </c>
      <c r="D2" s="31" t="s">
        <v>132</v>
      </c>
      <c r="E2" s="31" t="s">
        <v>133</v>
      </c>
      <c r="F2" s="31" t="s">
        <v>134</v>
      </c>
      <c r="G2" s="31" t="s">
        <v>135</v>
      </c>
      <c r="H2" s="31" t="s">
        <v>136</v>
      </c>
      <c r="I2" s="31" t="s">
        <v>137</v>
      </c>
      <c r="J2" s="31" t="s">
        <v>138</v>
      </c>
      <c r="K2" s="31" t="s">
        <v>139</v>
      </c>
      <c r="L2" s="31" t="s">
        <v>140</v>
      </c>
      <c r="M2" s="31" t="s">
        <v>141</v>
      </c>
      <c r="N2" s="31" t="s">
        <v>142</v>
      </c>
      <c r="O2" s="31" t="s">
        <v>143</v>
      </c>
      <c r="P2" s="31" t="s">
        <v>144</v>
      </c>
      <c r="Q2" s="31" t="s">
        <v>145</v>
      </c>
      <c r="R2" s="31" t="s">
        <v>146</v>
      </c>
    </row>
    <row r="3" spans="1:18" x14ac:dyDescent="0.35">
      <c r="A3" s="8">
        <v>2293040</v>
      </c>
      <c r="B3" s="8">
        <v>20150102</v>
      </c>
      <c r="C3" s="9">
        <v>394.1</v>
      </c>
      <c r="D3" s="9" t="s">
        <v>147</v>
      </c>
      <c r="E3" s="90">
        <v>33.31</v>
      </c>
      <c r="F3" s="90">
        <v>19</v>
      </c>
      <c r="G3" s="90">
        <v>28.83</v>
      </c>
      <c r="H3" s="90">
        <v>1.59</v>
      </c>
      <c r="I3" s="90">
        <v>14.86</v>
      </c>
      <c r="J3" s="90">
        <v>1.44</v>
      </c>
      <c r="K3" s="90">
        <v>0.13</v>
      </c>
      <c r="L3" s="90">
        <v>0.25</v>
      </c>
      <c r="M3" s="90">
        <v>0.17</v>
      </c>
      <c r="N3" s="90">
        <v>0.42</v>
      </c>
      <c r="O3" s="90">
        <v>0</v>
      </c>
      <c r="P3" s="90">
        <v>0.59</v>
      </c>
      <c r="Q3" s="90">
        <v>100</v>
      </c>
      <c r="R3" s="90">
        <v>9.6449999999999996</v>
      </c>
    </row>
    <row r="4" spans="1:18" x14ac:dyDescent="0.35">
      <c r="A4" s="8">
        <v>2293041</v>
      </c>
      <c r="B4" s="8">
        <v>20150103</v>
      </c>
      <c r="C4" s="9">
        <v>396.47500000000002</v>
      </c>
      <c r="D4" s="9" t="s">
        <v>147</v>
      </c>
      <c r="E4" s="90">
        <v>28.98</v>
      </c>
      <c r="F4" s="90">
        <v>19.41</v>
      </c>
      <c r="G4" s="90">
        <v>33.090000000000003</v>
      </c>
      <c r="H4" s="90">
        <v>2</v>
      </c>
      <c r="I4" s="90">
        <v>14.22</v>
      </c>
      <c r="J4" s="90">
        <v>1.64</v>
      </c>
      <c r="K4" s="90">
        <v>0.03</v>
      </c>
      <c r="L4" s="90">
        <v>0.22</v>
      </c>
      <c r="M4" s="90">
        <v>0.18</v>
      </c>
      <c r="N4" s="90">
        <v>0.23</v>
      </c>
      <c r="O4" s="90">
        <v>0</v>
      </c>
      <c r="P4" s="90">
        <v>0.41000000000000003</v>
      </c>
      <c r="Q4" s="90">
        <v>100.00000000000001</v>
      </c>
      <c r="R4" s="90">
        <v>9.14</v>
      </c>
    </row>
    <row r="5" spans="1:18" x14ac:dyDescent="0.35">
      <c r="A5" s="8">
        <v>2293042</v>
      </c>
      <c r="B5" s="8">
        <v>20150104</v>
      </c>
      <c r="C5" s="9">
        <v>401.19500000000005</v>
      </c>
      <c r="D5" s="9" t="s">
        <v>147</v>
      </c>
      <c r="E5" s="90">
        <v>28.18</v>
      </c>
      <c r="F5" s="90">
        <v>19.57</v>
      </c>
      <c r="G5" s="90">
        <v>34.32</v>
      </c>
      <c r="H5" s="90">
        <v>1.05</v>
      </c>
      <c r="I5" s="90">
        <v>13.79</v>
      </c>
      <c r="J5" s="90">
        <v>1.84</v>
      </c>
      <c r="K5" s="90">
        <v>0.5</v>
      </c>
      <c r="L5" s="90">
        <v>0.24</v>
      </c>
      <c r="M5" s="90">
        <v>0.23</v>
      </c>
      <c r="N5" s="90">
        <v>0.28000000000000003</v>
      </c>
      <c r="O5" s="90">
        <v>0</v>
      </c>
      <c r="P5" s="90">
        <v>0.51</v>
      </c>
      <c r="Q5" s="90">
        <v>100</v>
      </c>
      <c r="R5" s="90">
        <v>8.2249999999999996</v>
      </c>
    </row>
    <row r="6" spans="1:18" x14ac:dyDescent="0.35">
      <c r="A6" s="8">
        <v>2293043</v>
      </c>
      <c r="B6" s="8">
        <v>20150105</v>
      </c>
      <c r="C6" s="9">
        <v>405.89499999999998</v>
      </c>
      <c r="D6" s="9" t="s">
        <v>147</v>
      </c>
      <c r="E6" s="90">
        <v>36.21</v>
      </c>
      <c r="F6" s="90">
        <v>15.37</v>
      </c>
      <c r="G6" s="90">
        <v>28.64</v>
      </c>
      <c r="H6" s="90">
        <v>0.85</v>
      </c>
      <c r="I6" s="90">
        <v>16.690000000000001</v>
      </c>
      <c r="J6" s="90">
        <v>1.0900000000000001</v>
      </c>
      <c r="K6" s="90">
        <v>0.44</v>
      </c>
      <c r="L6" s="90">
        <v>0.21</v>
      </c>
      <c r="M6" s="90">
        <v>0.30000000000000004</v>
      </c>
      <c r="N6" s="90">
        <v>0.22</v>
      </c>
      <c r="O6" s="90">
        <v>0</v>
      </c>
      <c r="P6" s="90">
        <v>0.52</v>
      </c>
      <c r="Q6" s="90">
        <v>100.01999999999998</v>
      </c>
      <c r="R6" s="90">
        <v>8.0640000000000001</v>
      </c>
    </row>
    <row r="7" spans="1:18" x14ac:dyDescent="0.35">
      <c r="A7" s="8">
        <v>2293044</v>
      </c>
      <c r="B7" s="8">
        <v>20150106</v>
      </c>
      <c r="C7" s="9">
        <v>410.54499999999996</v>
      </c>
      <c r="D7" s="9" t="s">
        <v>147</v>
      </c>
      <c r="E7" s="90">
        <v>21.55</v>
      </c>
      <c r="F7" s="90">
        <v>15.46</v>
      </c>
      <c r="G7" s="90">
        <v>22.8</v>
      </c>
      <c r="H7" s="90">
        <v>0.57000000000000006</v>
      </c>
      <c r="I7" s="90">
        <v>3.89</v>
      </c>
      <c r="J7" s="90">
        <v>1.22</v>
      </c>
      <c r="K7" s="90">
        <v>0.44</v>
      </c>
      <c r="L7" s="90">
        <v>0.15</v>
      </c>
      <c r="M7" s="90">
        <v>33.909999999999997</v>
      </c>
      <c r="N7" s="90">
        <v>0</v>
      </c>
      <c r="O7" s="90">
        <v>0</v>
      </c>
      <c r="P7" s="90">
        <v>33.909999999999997</v>
      </c>
      <c r="Q7" s="90">
        <v>99.99</v>
      </c>
      <c r="R7" s="90">
        <v>2.8069999999999999</v>
      </c>
    </row>
    <row r="8" spans="1:18" x14ac:dyDescent="0.35">
      <c r="A8" s="8">
        <v>2293045</v>
      </c>
      <c r="B8" s="8">
        <v>20150107</v>
      </c>
      <c r="C8" s="9">
        <v>415.15</v>
      </c>
      <c r="D8" s="9" t="s">
        <v>147</v>
      </c>
      <c r="E8" s="90">
        <v>26.13</v>
      </c>
      <c r="F8" s="90">
        <v>21.25</v>
      </c>
      <c r="G8" s="90">
        <v>34.049999999999997</v>
      </c>
      <c r="H8" s="90">
        <v>0.82</v>
      </c>
      <c r="I8" s="90">
        <v>13.33</v>
      </c>
      <c r="J8" s="90">
        <v>1.79</v>
      </c>
      <c r="K8" s="90">
        <v>0.28000000000000003</v>
      </c>
      <c r="L8" s="90">
        <v>0.36</v>
      </c>
      <c r="M8" s="90">
        <v>1.76</v>
      </c>
      <c r="N8" s="90">
        <v>0.25</v>
      </c>
      <c r="O8" s="90">
        <v>0</v>
      </c>
      <c r="P8" s="90">
        <v>2.0099999999999998</v>
      </c>
      <c r="Q8" s="90">
        <v>100.02</v>
      </c>
      <c r="R8" s="90">
        <v>6.0609999999999999</v>
      </c>
    </row>
    <row r="9" spans="1:18" x14ac:dyDescent="0.35">
      <c r="A9" s="8">
        <v>2293046</v>
      </c>
      <c r="B9" s="8">
        <v>20150108</v>
      </c>
      <c r="C9" s="9">
        <v>419.85500000000002</v>
      </c>
      <c r="D9" s="9" t="s">
        <v>147</v>
      </c>
      <c r="E9" s="90">
        <v>23.51</v>
      </c>
      <c r="F9" s="90">
        <v>21.88</v>
      </c>
      <c r="G9" s="90">
        <v>37.25</v>
      </c>
      <c r="H9" s="90">
        <v>2.04</v>
      </c>
      <c r="I9" s="90">
        <v>11.82</v>
      </c>
      <c r="J9" s="90">
        <v>1.58</v>
      </c>
      <c r="K9" s="90">
        <v>0.95</v>
      </c>
      <c r="L9" s="90">
        <v>0.30000000000000004</v>
      </c>
      <c r="M9" s="90">
        <v>0.23</v>
      </c>
      <c r="N9" s="90">
        <v>0.43</v>
      </c>
      <c r="O9" s="90">
        <v>0</v>
      </c>
      <c r="P9" s="90">
        <v>0.66</v>
      </c>
      <c r="Q9" s="90">
        <v>99.990000000000023</v>
      </c>
      <c r="R9" s="90">
        <v>7.1849999999999996</v>
      </c>
    </row>
    <row r="10" spans="1:18" x14ac:dyDescent="0.35">
      <c r="A10" s="8">
        <v>2293047</v>
      </c>
      <c r="B10" s="8">
        <v>20150109</v>
      </c>
      <c r="C10" s="9">
        <v>424.61</v>
      </c>
      <c r="D10" s="9" t="s">
        <v>147</v>
      </c>
      <c r="E10" s="90">
        <v>26.22</v>
      </c>
      <c r="F10" s="90">
        <v>19.63</v>
      </c>
      <c r="G10" s="90">
        <v>35.200000000000003</v>
      </c>
      <c r="H10" s="90">
        <v>1.27</v>
      </c>
      <c r="I10" s="90">
        <v>11.39</v>
      </c>
      <c r="J10" s="90">
        <v>1.82</v>
      </c>
      <c r="K10" s="90">
        <v>0.67</v>
      </c>
      <c r="L10" s="90">
        <v>0.45</v>
      </c>
      <c r="M10" s="90">
        <v>3.06</v>
      </c>
      <c r="N10" s="90">
        <v>0.30000000000000004</v>
      </c>
      <c r="O10" s="90">
        <v>0</v>
      </c>
      <c r="P10" s="90">
        <v>3.3600000000000003</v>
      </c>
      <c r="Q10" s="90">
        <v>100.00999999999999</v>
      </c>
      <c r="R10" s="90">
        <v>4.9850000000000003</v>
      </c>
    </row>
    <row r="11" spans="1:18" x14ac:dyDescent="0.35">
      <c r="A11" s="8">
        <v>2293048</v>
      </c>
      <c r="B11" s="8">
        <v>20150110</v>
      </c>
      <c r="C11" s="9">
        <v>429.26499999999999</v>
      </c>
      <c r="D11" s="9" t="s">
        <v>147</v>
      </c>
      <c r="E11" s="90">
        <v>24.81</v>
      </c>
      <c r="F11" s="90">
        <v>20.51</v>
      </c>
      <c r="G11" s="90">
        <v>36.57</v>
      </c>
      <c r="H11" s="90">
        <v>1.1499999999999999</v>
      </c>
      <c r="I11" s="90">
        <v>13.59</v>
      </c>
      <c r="J11" s="90">
        <v>1.87</v>
      </c>
      <c r="K11" s="90">
        <v>0.4</v>
      </c>
      <c r="L11" s="90">
        <v>0.32</v>
      </c>
      <c r="M11" s="90">
        <v>0.41</v>
      </c>
      <c r="N11" s="90">
        <v>0.36</v>
      </c>
      <c r="O11" s="90">
        <v>0</v>
      </c>
      <c r="P11" s="90">
        <v>0.77</v>
      </c>
      <c r="Q11" s="90">
        <v>99.99</v>
      </c>
      <c r="R11" s="90">
        <v>7.0579999999999998</v>
      </c>
    </row>
    <row r="12" spans="1:18" x14ac:dyDescent="0.35">
      <c r="A12" s="8">
        <v>2293049</v>
      </c>
      <c r="B12" s="8">
        <v>20150111</v>
      </c>
      <c r="C12" s="9">
        <v>433.875</v>
      </c>
      <c r="D12" s="9" t="s">
        <v>147</v>
      </c>
      <c r="E12" s="90">
        <v>29.37</v>
      </c>
      <c r="F12" s="90">
        <v>20.94</v>
      </c>
      <c r="G12" s="90">
        <v>31.97</v>
      </c>
      <c r="H12" s="90">
        <v>0.88</v>
      </c>
      <c r="I12" s="90">
        <v>13.05</v>
      </c>
      <c r="J12" s="90">
        <v>1.45</v>
      </c>
      <c r="K12" s="90">
        <v>1.49</v>
      </c>
      <c r="L12" s="90">
        <v>0.25</v>
      </c>
      <c r="M12" s="90">
        <v>0.33</v>
      </c>
      <c r="N12" s="90">
        <v>0.28000000000000003</v>
      </c>
      <c r="O12" s="90">
        <v>0</v>
      </c>
      <c r="P12" s="90">
        <v>0.6100000000000001</v>
      </c>
      <c r="Q12" s="90">
        <v>100.00999999999999</v>
      </c>
      <c r="R12" s="90">
        <v>5.7489999999999997</v>
      </c>
    </row>
    <row r="13" spans="1:18" x14ac:dyDescent="0.35">
      <c r="A13" s="8">
        <v>2293050</v>
      </c>
      <c r="B13" s="8">
        <v>20150112</v>
      </c>
      <c r="C13" s="9">
        <v>438.53</v>
      </c>
      <c r="D13" s="9" t="s">
        <v>147</v>
      </c>
      <c r="E13" s="90">
        <v>23.58</v>
      </c>
      <c r="F13" s="90">
        <v>21.87</v>
      </c>
      <c r="G13" s="90">
        <v>34.24</v>
      </c>
      <c r="H13" s="90">
        <v>0.64</v>
      </c>
      <c r="I13" s="90">
        <v>9.4600000000000009</v>
      </c>
      <c r="J13" s="90">
        <v>1.64</v>
      </c>
      <c r="K13" s="90">
        <v>0.46</v>
      </c>
      <c r="L13" s="90">
        <v>0.44</v>
      </c>
      <c r="M13" s="90">
        <v>7.42</v>
      </c>
      <c r="N13" s="90">
        <v>0.24</v>
      </c>
      <c r="O13" s="90">
        <v>0</v>
      </c>
      <c r="P13" s="90">
        <v>7.66</v>
      </c>
      <c r="Q13" s="90">
        <v>99.99</v>
      </c>
      <c r="R13" s="90">
        <v>4.8230000000000004</v>
      </c>
    </row>
    <row r="14" spans="1:18" x14ac:dyDescent="0.35">
      <c r="A14" s="8">
        <v>2293051</v>
      </c>
      <c r="B14" s="8">
        <v>20150113</v>
      </c>
      <c r="C14" s="9">
        <v>443.26499999999999</v>
      </c>
      <c r="D14" s="9" t="s">
        <v>147</v>
      </c>
      <c r="E14" s="90">
        <v>24.82</v>
      </c>
      <c r="F14" s="90">
        <v>21.77</v>
      </c>
      <c r="G14" s="90">
        <v>37.229999999999997</v>
      </c>
      <c r="H14" s="90">
        <v>1.51</v>
      </c>
      <c r="I14" s="90">
        <v>11.21</v>
      </c>
      <c r="J14" s="90">
        <v>1.5</v>
      </c>
      <c r="K14" s="90">
        <v>0.77</v>
      </c>
      <c r="L14" s="90">
        <v>0.42</v>
      </c>
      <c r="M14" s="90">
        <v>0.4</v>
      </c>
      <c r="N14" s="90">
        <v>0.37</v>
      </c>
      <c r="O14" s="90">
        <v>0</v>
      </c>
      <c r="P14" s="90">
        <v>0.77</v>
      </c>
      <c r="Q14" s="90">
        <v>100.00000000000001</v>
      </c>
      <c r="R14" s="90">
        <v>5.6580000000000004</v>
      </c>
    </row>
    <row r="15" spans="1:18" x14ac:dyDescent="0.35">
      <c r="A15" s="8">
        <v>2293052</v>
      </c>
      <c r="B15" s="8">
        <v>20150114</v>
      </c>
      <c r="C15" s="9">
        <v>447.95</v>
      </c>
      <c r="D15" s="9" t="s">
        <v>147</v>
      </c>
      <c r="E15" s="90">
        <v>28.04</v>
      </c>
      <c r="F15" s="90">
        <v>19.8</v>
      </c>
      <c r="G15" s="90">
        <v>34.67</v>
      </c>
      <c r="H15" s="90">
        <v>0.86</v>
      </c>
      <c r="I15" s="90">
        <v>13.13</v>
      </c>
      <c r="J15" s="90">
        <v>1.62</v>
      </c>
      <c r="K15" s="90">
        <v>0.94</v>
      </c>
      <c r="L15" s="90">
        <v>0.33</v>
      </c>
      <c r="M15" s="90">
        <v>0.24</v>
      </c>
      <c r="N15" s="90">
        <v>0.36</v>
      </c>
      <c r="O15" s="90">
        <v>0</v>
      </c>
      <c r="P15" s="90">
        <v>0.6</v>
      </c>
      <c r="Q15" s="90">
        <v>99.990000000000009</v>
      </c>
      <c r="R15" s="90">
        <v>6.3029999999999999</v>
      </c>
    </row>
    <row r="16" spans="1:18" x14ac:dyDescent="0.35">
      <c r="A16" s="8">
        <v>2293053</v>
      </c>
      <c r="B16" s="8">
        <v>20150115</v>
      </c>
      <c r="C16" s="9">
        <v>452.63499999999999</v>
      </c>
      <c r="D16" s="9" t="s">
        <v>147</v>
      </c>
      <c r="E16" s="90">
        <v>19.28</v>
      </c>
      <c r="F16" s="90">
        <v>25.16</v>
      </c>
      <c r="G16" s="90">
        <v>39.72</v>
      </c>
      <c r="H16" s="90">
        <v>0.81</v>
      </c>
      <c r="I16" s="90">
        <v>9.23</v>
      </c>
      <c r="J16" s="90">
        <v>2.13</v>
      </c>
      <c r="K16" s="90">
        <v>0.42</v>
      </c>
      <c r="L16" s="90">
        <v>0.49</v>
      </c>
      <c r="M16" s="90">
        <v>2.5</v>
      </c>
      <c r="N16" s="90">
        <v>0.26</v>
      </c>
      <c r="O16" s="90">
        <v>0</v>
      </c>
      <c r="P16" s="90">
        <v>2.76</v>
      </c>
      <c r="Q16" s="90">
        <v>100</v>
      </c>
      <c r="R16" s="90">
        <v>5.8689999999999998</v>
      </c>
    </row>
    <row r="17" spans="1:18" x14ac:dyDescent="0.35">
      <c r="A17" s="8">
        <v>2293054</v>
      </c>
      <c r="B17" s="8">
        <v>20150116</v>
      </c>
      <c r="C17" s="9">
        <v>457.05499999999995</v>
      </c>
      <c r="D17" s="9" t="s">
        <v>147</v>
      </c>
      <c r="E17" s="90">
        <v>28.8</v>
      </c>
      <c r="F17" s="90">
        <v>19.02</v>
      </c>
      <c r="G17" s="90">
        <v>34.43</v>
      </c>
      <c r="H17" s="90">
        <v>0.82</v>
      </c>
      <c r="I17" s="90">
        <v>13.56</v>
      </c>
      <c r="J17" s="90">
        <v>1.88</v>
      </c>
      <c r="K17" s="90">
        <v>1.03</v>
      </c>
      <c r="L17" s="90">
        <v>0.05</v>
      </c>
      <c r="M17" s="90">
        <v>0.02</v>
      </c>
      <c r="N17" s="90">
        <v>0.38</v>
      </c>
      <c r="O17" s="90">
        <v>0</v>
      </c>
      <c r="P17" s="90">
        <v>0.4</v>
      </c>
      <c r="Q17" s="90">
        <v>99.989999999999981</v>
      </c>
      <c r="R17" s="90">
        <v>6.68</v>
      </c>
    </row>
    <row r="18" spans="1:18" x14ac:dyDescent="0.35">
      <c r="A18" s="8">
        <v>2293055</v>
      </c>
      <c r="B18" s="8">
        <v>20150117</v>
      </c>
      <c r="C18" s="9">
        <v>468.995</v>
      </c>
      <c r="D18" s="9" t="s">
        <v>147</v>
      </c>
      <c r="E18" s="90">
        <v>25.93</v>
      </c>
      <c r="F18" s="90">
        <v>21.25</v>
      </c>
      <c r="G18" s="90">
        <v>36.21</v>
      </c>
      <c r="H18" s="90">
        <v>0.9</v>
      </c>
      <c r="I18" s="90">
        <v>11.96</v>
      </c>
      <c r="J18" s="90">
        <v>1.77</v>
      </c>
      <c r="K18" s="90">
        <v>1.1299999999999999</v>
      </c>
      <c r="L18" s="90">
        <v>0</v>
      </c>
      <c r="M18" s="90">
        <v>0.57000000000000006</v>
      </c>
      <c r="N18" s="90">
        <v>0.28999999999999998</v>
      </c>
      <c r="O18" s="90">
        <v>0</v>
      </c>
      <c r="P18" s="90">
        <v>0.8600000000000001</v>
      </c>
      <c r="Q18" s="90">
        <v>100.00999999999999</v>
      </c>
      <c r="R18" s="90">
        <v>5.6459999999999999</v>
      </c>
    </row>
    <row r="19" spans="1:18" x14ac:dyDescent="0.35">
      <c r="A19" s="8">
        <v>2293056</v>
      </c>
      <c r="B19" s="8">
        <v>20150118</v>
      </c>
      <c r="C19" s="9">
        <v>471.23500000000001</v>
      </c>
      <c r="D19" s="9" t="s">
        <v>147</v>
      </c>
      <c r="E19" s="90">
        <v>44.84</v>
      </c>
      <c r="F19" s="90">
        <v>15.42</v>
      </c>
      <c r="G19" s="90">
        <v>21.96</v>
      </c>
      <c r="H19" s="90">
        <v>0.35</v>
      </c>
      <c r="I19" s="90">
        <v>15.44</v>
      </c>
      <c r="J19" s="90">
        <v>0.62</v>
      </c>
      <c r="K19" s="90">
        <v>0.22</v>
      </c>
      <c r="L19" s="90">
        <v>0</v>
      </c>
      <c r="M19" s="90">
        <v>0.95</v>
      </c>
      <c r="N19" s="90">
        <v>0.2</v>
      </c>
      <c r="O19" s="90">
        <v>0</v>
      </c>
      <c r="P19" s="90">
        <v>1.1499999999999999</v>
      </c>
      <c r="Q19" s="90">
        <v>100</v>
      </c>
      <c r="R19" s="90">
        <v>7.2389999999999999</v>
      </c>
    </row>
    <row r="20" spans="1:18" x14ac:dyDescent="0.35">
      <c r="A20" s="8">
        <v>2293057</v>
      </c>
      <c r="B20" s="8">
        <v>20150119</v>
      </c>
      <c r="C20" s="9">
        <v>475.90499999999997</v>
      </c>
      <c r="D20" s="9" t="s">
        <v>147</v>
      </c>
      <c r="E20" s="90">
        <v>38.6</v>
      </c>
      <c r="F20" s="90">
        <v>15.48</v>
      </c>
      <c r="G20" s="90">
        <v>28.26</v>
      </c>
      <c r="H20" s="90">
        <v>1.17</v>
      </c>
      <c r="I20" s="90">
        <v>14.02</v>
      </c>
      <c r="J20" s="90">
        <v>0.93</v>
      </c>
      <c r="K20" s="90">
        <v>0.93</v>
      </c>
      <c r="L20" s="90">
        <v>0.08</v>
      </c>
      <c r="M20" s="90">
        <v>0.23</v>
      </c>
      <c r="N20" s="90">
        <v>0.31</v>
      </c>
      <c r="O20" s="90">
        <v>0</v>
      </c>
      <c r="P20" s="90">
        <v>0.54</v>
      </c>
      <c r="Q20" s="90">
        <v>100.01000000000002</v>
      </c>
      <c r="R20" s="90">
        <v>7.5540000000000003</v>
      </c>
    </row>
    <row r="21" spans="1:18" x14ac:dyDescent="0.35">
      <c r="A21" s="8">
        <v>2293058</v>
      </c>
      <c r="B21" s="8">
        <v>20150120</v>
      </c>
      <c r="C21" s="9">
        <v>480.64499999999998</v>
      </c>
      <c r="D21" s="9" t="s">
        <v>147</v>
      </c>
      <c r="E21" s="90">
        <v>23.59</v>
      </c>
      <c r="F21" s="90">
        <v>15.23</v>
      </c>
      <c r="G21" s="90">
        <v>13.95</v>
      </c>
      <c r="H21" s="90">
        <v>0.79</v>
      </c>
      <c r="I21" s="90">
        <v>3.03</v>
      </c>
      <c r="J21" s="90">
        <v>0.34</v>
      </c>
      <c r="K21" s="90">
        <v>0.61</v>
      </c>
      <c r="L21" s="90">
        <v>0.13</v>
      </c>
      <c r="M21" s="90">
        <v>42.33</v>
      </c>
      <c r="N21" s="90">
        <v>0</v>
      </c>
      <c r="O21" s="90">
        <v>0</v>
      </c>
      <c r="P21" s="90">
        <v>42.33</v>
      </c>
      <c r="Q21" s="90">
        <v>100</v>
      </c>
      <c r="R21" s="90">
        <v>2.8439999999999999</v>
      </c>
    </row>
    <row r="22" spans="1:18" x14ac:dyDescent="0.35">
      <c r="A22" s="8">
        <v>2293059</v>
      </c>
      <c r="B22" s="8">
        <v>20150121</v>
      </c>
      <c r="C22" s="9">
        <v>485.44499999999999</v>
      </c>
      <c r="D22" s="9" t="s">
        <v>147</v>
      </c>
      <c r="E22" s="90">
        <v>30.9</v>
      </c>
      <c r="F22" s="90">
        <v>19.510000000000002</v>
      </c>
      <c r="G22" s="90">
        <v>31.58</v>
      </c>
      <c r="H22" s="90">
        <v>1.1000000000000001</v>
      </c>
      <c r="I22" s="90">
        <v>13.99</v>
      </c>
      <c r="J22" s="90">
        <v>1.36</v>
      </c>
      <c r="K22" s="90">
        <v>0.96</v>
      </c>
      <c r="L22" s="90">
        <v>0.11</v>
      </c>
      <c r="M22" s="90">
        <v>0.22</v>
      </c>
      <c r="N22" s="90">
        <v>0.26</v>
      </c>
      <c r="O22" s="90">
        <v>0</v>
      </c>
      <c r="P22" s="90">
        <v>0.48</v>
      </c>
      <c r="Q22" s="90">
        <v>99.989999999999981</v>
      </c>
      <c r="R22" s="90">
        <v>6.0369999999999999</v>
      </c>
    </row>
    <row r="23" spans="1:18" x14ac:dyDescent="0.35">
      <c r="A23" s="8">
        <v>2293060</v>
      </c>
      <c r="B23" s="8">
        <v>20150122</v>
      </c>
      <c r="C23" s="9">
        <v>490.13499999999999</v>
      </c>
      <c r="D23" s="9" t="s">
        <v>147</v>
      </c>
      <c r="E23" s="90">
        <v>25.37</v>
      </c>
      <c r="F23" s="90">
        <v>15.9</v>
      </c>
      <c r="G23" s="90">
        <v>40.61</v>
      </c>
      <c r="H23" s="90">
        <v>3.93</v>
      </c>
      <c r="I23" s="90">
        <v>10.119999999999999</v>
      </c>
      <c r="J23" s="90">
        <v>1.74</v>
      </c>
      <c r="K23" s="90">
        <v>1.64</v>
      </c>
      <c r="L23" s="90">
        <v>0.28999999999999998</v>
      </c>
      <c r="M23" s="90">
        <v>0.16</v>
      </c>
      <c r="N23" s="90">
        <v>0.25</v>
      </c>
      <c r="O23" s="90">
        <v>0</v>
      </c>
      <c r="P23" s="90">
        <v>0.41000000000000003</v>
      </c>
      <c r="Q23" s="90">
        <v>100.01</v>
      </c>
      <c r="R23" s="90">
        <v>7.0430000000000001</v>
      </c>
    </row>
    <row r="24" spans="1:18" x14ac:dyDescent="0.35">
      <c r="A24" s="8">
        <v>2293061</v>
      </c>
      <c r="B24" s="8">
        <v>20150123</v>
      </c>
      <c r="C24" s="9">
        <v>494.76499999999999</v>
      </c>
      <c r="D24" s="9" t="s">
        <v>147</v>
      </c>
      <c r="E24" s="90">
        <v>31.35</v>
      </c>
      <c r="F24" s="90">
        <v>20.440000000000001</v>
      </c>
      <c r="G24" s="90">
        <v>30.63</v>
      </c>
      <c r="H24" s="90">
        <v>1.19</v>
      </c>
      <c r="I24" s="90">
        <v>13.36</v>
      </c>
      <c r="J24" s="90">
        <v>1.53</v>
      </c>
      <c r="K24" s="90">
        <v>0.84</v>
      </c>
      <c r="L24" s="90">
        <v>0.17</v>
      </c>
      <c r="M24" s="90">
        <v>0.23</v>
      </c>
      <c r="N24" s="90">
        <v>0.27</v>
      </c>
      <c r="O24" s="90">
        <v>0</v>
      </c>
      <c r="P24" s="90">
        <v>0.5</v>
      </c>
      <c r="Q24" s="90">
        <v>100.01</v>
      </c>
      <c r="R24" s="90">
        <v>6.8920000000000003</v>
      </c>
    </row>
    <row r="25" spans="1:18" x14ac:dyDescent="0.35">
      <c r="A25" s="8">
        <v>2293062</v>
      </c>
      <c r="B25" s="8">
        <v>20150124</v>
      </c>
      <c r="C25" s="9">
        <v>499.48500000000001</v>
      </c>
      <c r="D25" s="9" t="s">
        <v>147</v>
      </c>
      <c r="E25" s="90">
        <v>20.329999999999998</v>
      </c>
      <c r="F25" s="90">
        <v>23.5</v>
      </c>
      <c r="G25" s="90">
        <v>41.66</v>
      </c>
      <c r="H25" s="90">
        <v>1.42</v>
      </c>
      <c r="I25" s="90">
        <v>9.1199999999999992</v>
      </c>
      <c r="J25" s="90">
        <v>2.14</v>
      </c>
      <c r="K25" s="90">
        <v>0.99</v>
      </c>
      <c r="L25" s="90">
        <v>0.31</v>
      </c>
      <c r="M25" s="90">
        <v>0.26</v>
      </c>
      <c r="N25" s="90">
        <v>0.28000000000000003</v>
      </c>
      <c r="O25" s="90">
        <v>0</v>
      </c>
      <c r="P25" s="90">
        <v>0.54</v>
      </c>
      <c r="Q25" s="90">
        <v>100.00999999999999</v>
      </c>
      <c r="R25" s="90">
        <v>6.5250000000000004</v>
      </c>
    </row>
    <row r="26" spans="1:18" x14ac:dyDescent="0.35">
      <c r="A26" s="8">
        <v>2293063</v>
      </c>
      <c r="B26" s="8">
        <v>20150125</v>
      </c>
      <c r="C26" s="9">
        <v>504.34500000000003</v>
      </c>
      <c r="D26" s="9" t="s">
        <v>147</v>
      </c>
      <c r="E26" s="90">
        <v>21.37</v>
      </c>
      <c r="F26" s="90">
        <v>21.44</v>
      </c>
      <c r="G26" s="90">
        <v>40.78</v>
      </c>
      <c r="H26" s="90">
        <v>1.8</v>
      </c>
      <c r="I26" s="90">
        <v>10.63</v>
      </c>
      <c r="J26" s="90">
        <v>2.41</v>
      </c>
      <c r="K26" s="90">
        <v>0.71</v>
      </c>
      <c r="L26" s="90">
        <v>0.31</v>
      </c>
      <c r="M26" s="90">
        <v>0.18</v>
      </c>
      <c r="N26" s="90">
        <v>0.37</v>
      </c>
      <c r="O26" s="90">
        <v>0</v>
      </c>
      <c r="P26" s="90">
        <v>0.55000000000000004</v>
      </c>
      <c r="Q26" s="90">
        <v>100</v>
      </c>
      <c r="R26" s="90">
        <v>7.2759999999999998</v>
      </c>
    </row>
    <row r="27" spans="1:18" x14ac:dyDescent="0.35">
      <c r="A27" s="8">
        <v>2293064</v>
      </c>
      <c r="B27" s="8">
        <v>20150126</v>
      </c>
      <c r="C27" s="9">
        <v>509.15999999999997</v>
      </c>
      <c r="D27" s="9" t="s">
        <v>147</v>
      </c>
      <c r="E27" s="90">
        <v>22.17</v>
      </c>
      <c r="F27" s="90">
        <v>21.07</v>
      </c>
      <c r="G27" s="90">
        <v>40.49</v>
      </c>
      <c r="H27" s="90">
        <v>1.65</v>
      </c>
      <c r="I27" s="90">
        <v>9.82</v>
      </c>
      <c r="J27" s="90">
        <v>2.17</v>
      </c>
      <c r="K27" s="90">
        <v>0.59</v>
      </c>
      <c r="L27" s="90">
        <v>0.32</v>
      </c>
      <c r="M27" s="90">
        <v>1.38</v>
      </c>
      <c r="N27" s="90">
        <v>0.34</v>
      </c>
      <c r="O27" s="90">
        <v>0</v>
      </c>
      <c r="P27" s="90">
        <v>1.72</v>
      </c>
      <c r="Q27" s="90">
        <v>100.00000000000001</v>
      </c>
      <c r="R27" s="90">
        <v>6.2830000000000004</v>
      </c>
    </row>
    <row r="28" spans="1:18" x14ac:dyDescent="0.35">
      <c r="A28" s="8">
        <v>2293065</v>
      </c>
      <c r="B28" s="8">
        <v>20150127</v>
      </c>
      <c r="C28" s="9">
        <v>518.04999999999995</v>
      </c>
      <c r="D28" s="9" t="s">
        <v>147</v>
      </c>
      <c r="E28" s="90">
        <v>26.06</v>
      </c>
      <c r="F28" s="90">
        <v>21.41</v>
      </c>
      <c r="G28" s="90">
        <v>36.67</v>
      </c>
      <c r="H28" s="90">
        <v>1.1000000000000001</v>
      </c>
      <c r="I28" s="90">
        <v>11.77</v>
      </c>
      <c r="J28" s="90">
        <v>1.62</v>
      </c>
      <c r="K28" s="90">
        <v>0.69</v>
      </c>
      <c r="L28" s="90">
        <v>0.22</v>
      </c>
      <c r="M28" s="90">
        <v>0.2</v>
      </c>
      <c r="N28" s="90">
        <v>0.27</v>
      </c>
      <c r="O28" s="90">
        <v>0</v>
      </c>
      <c r="P28" s="90">
        <v>0.47000000000000003</v>
      </c>
      <c r="Q28" s="90">
        <v>100.00999999999999</v>
      </c>
      <c r="R28" s="90">
        <v>6.4649999999999999</v>
      </c>
    </row>
    <row r="29" spans="1:18" x14ac:dyDescent="0.35">
      <c r="A29" s="8">
        <v>2293066</v>
      </c>
      <c r="B29" s="8">
        <v>20150128</v>
      </c>
      <c r="C29" s="9">
        <v>522.745</v>
      </c>
      <c r="D29" s="9" t="s">
        <v>147</v>
      </c>
      <c r="E29" s="90">
        <v>23.67</v>
      </c>
      <c r="F29" s="90">
        <v>17.14</v>
      </c>
      <c r="G29" s="90">
        <v>43.28</v>
      </c>
      <c r="H29" s="90">
        <v>2.35</v>
      </c>
      <c r="I29" s="90">
        <v>10.01</v>
      </c>
      <c r="J29" s="90">
        <v>2.0099999999999998</v>
      </c>
      <c r="K29" s="90">
        <v>0.74</v>
      </c>
      <c r="L29" s="90">
        <v>0.378</v>
      </c>
      <c r="M29" s="90">
        <v>0.05</v>
      </c>
      <c r="N29" s="90">
        <v>0.37</v>
      </c>
      <c r="O29" s="90">
        <v>0</v>
      </c>
      <c r="P29" s="90">
        <v>0.42</v>
      </c>
      <c r="Q29" s="90">
        <v>99.99799999999999</v>
      </c>
      <c r="R29" s="90">
        <v>6.7629999999999999</v>
      </c>
    </row>
    <row r="30" spans="1:18" x14ac:dyDescent="0.35">
      <c r="A30" s="8">
        <v>2293067</v>
      </c>
      <c r="B30" s="8">
        <v>20150129</v>
      </c>
      <c r="C30" s="9">
        <v>527.37</v>
      </c>
      <c r="D30" s="9" t="s">
        <v>147</v>
      </c>
      <c r="E30" s="90">
        <v>27.22</v>
      </c>
      <c r="F30" s="90">
        <v>21.1</v>
      </c>
      <c r="G30" s="90">
        <v>35.29</v>
      </c>
      <c r="H30" s="90">
        <v>1.89</v>
      </c>
      <c r="I30" s="90">
        <v>11.04</v>
      </c>
      <c r="J30" s="90">
        <v>1.51</v>
      </c>
      <c r="K30" s="90">
        <v>1.4</v>
      </c>
      <c r="L30" s="90">
        <v>0.1</v>
      </c>
      <c r="M30" s="90">
        <v>0.16</v>
      </c>
      <c r="N30" s="90">
        <v>0.30000000000000004</v>
      </c>
      <c r="O30" s="90">
        <v>0</v>
      </c>
      <c r="P30" s="90">
        <v>0.46000000000000008</v>
      </c>
      <c r="Q30" s="90">
        <v>100.01</v>
      </c>
      <c r="R30" s="90">
        <v>6.8559999999999999</v>
      </c>
    </row>
    <row r="31" spans="1:18" x14ac:dyDescent="0.35">
      <c r="A31" s="8">
        <v>2293068</v>
      </c>
      <c r="B31" s="8">
        <v>20150130</v>
      </c>
      <c r="C31" s="9">
        <v>532.01</v>
      </c>
      <c r="D31" s="9" t="s">
        <v>147</v>
      </c>
      <c r="E31" s="90">
        <v>22.31</v>
      </c>
      <c r="F31" s="90">
        <v>23.86</v>
      </c>
      <c r="G31" s="90">
        <v>38.76</v>
      </c>
      <c r="H31" s="90">
        <v>1.03</v>
      </c>
      <c r="I31" s="90">
        <v>9.94</v>
      </c>
      <c r="J31" s="90">
        <v>1.92</v>
      </c>
      <c r="K31" s="90">
        <v>0.87</v>
      </c>
      <c r="L31" s="90">
        <v>0.22</v>
      </c>
      <c r="M31" s="90">
        <v>0.78</v>
      </c>
      <c r="N31" s="90">
        <v>0.31</v>
      </c>
      <c r="O31" s="90">
        <v>0</v>
      </c>
      <c r="P31" s="90">
        <v>1.0900000000000001</v>
      </c>
      <c r="Q31" s="90">
        <v>100.00000000000001</v>
      </c>
      <c r="R31" s="90">
        <v>5.9340000000000002</v>
      </c>
    </row>
    <row r="32" spans="1:18" x14ac:dyDescent="0.35">
      <c r="A32" s="8">
        <v>2293069</v>
      </c>
      <c r="B32" s="8">
        <v>20150131</v>
      </c>
      <c r="C32" s="9">
        <v>536.75</v>
      </c>
      <c r="D32" s="9" t="s">
        <v>147</v>
      </c>
      <c r="E32" s="90">
        <v>23.73</v>
      </c>
      <c r="F32" s="90">
        <v>20.7</v>
      </c>
      <c r="G32" s="90">
        <v>39.86</v>
      </c>
      <c r="H32" s="90">
        <v>2</v>
      </c>
      <c r="I32" s="90">
        <v>9.75</v>
      </c>
      <c r="J32" s="90">
        <v>2.0699999999999998</v>
      </c>
      <c r="K32" s="90">
        <v>1.1400000000000001</v>
      </c>
      <c r="L32" s="90">
        <v>0.24</v>
      </c>
      <c r="M32" s="90">
        <v>0.2</v>
      </c>
      <c r="N32" s="90">
        <v>0.32</v>
      </c>
      <c r="O32" s="90">
        <v>0</v>
      </c>
      <c r="P32" s="90">
        <v>0.52</v>
      </c>
      <c r="Q32" s="90">
        <v>100.00999999999998</v>
      </c>
      <c r="R32" s="90">
        <v>6.4630000000000001</v>
      </c>
    </row>
    <row r="33" spans="1:18" x14ac:dyDescent="0.35">
      <c r="A33" s="8">
        <v>2293070</v>
      </c>
      <c r="B33" s="8">
        <v>20150132</v>
      </c>
      <c r="C33" s="9">
        <v>541.46</v>
      </c>
      <c r="D33" s="9" t="s">
        <v>147</v>
      </c>
      <c r="E33" s="90">
        <v>24.05</v>
      </c>
      <c r="F33" s="90">
        <v>21.78</v>
      </c>
      <c r="G33" s="90">
        <v>37.47</v>
      </c>
      <c r="H33" s="90">
        <v>2.36</v>
      </c>
      <c r="I33" s="90">
        <v>10.4</v>
      </c>
      <c r="J33" s="90">
        <v>1.73</v>
      </c>
      <c r="K33" s="90">
        <v>1.55</v>
      </c>
      <c r="L33" s="90">
        <v>0.17</v>
      </c>
      <c r="M33" s="90">
        <v>0.17</v>
      </c>
      <c r="N33" s="90">
        <v>0.33</v>
      </c>
      <c r="O33" s="90">
        <v>0</v>
      </c>
      <c r="P33" s="90">
        <v>0.5</v>
      </c>
      <c r="Q33" s="90">
        <v>100.00999999999999</v>
      </c>
      <c r="R33" s="90">
        <v>6.8440000000000003</v>
      </c>
    </row>
    <row r="34" spans="1:18" x14ac:dyDescent="0.35">
      <c r="A34" s="8">
        <v>2293071</v>
      </c>
      <c r="B34" s="8">
        <v>20150133</v>
      </c>
      <c r="C34" s="9">
        <v>545.97499999999991</v>
      </c>
      <c r="D34" s="9" t="s">
        <v>147</v>
      </c>
      <c r="E34" s="90">
        <v>23.54</v>
      </c>
      <c r="F34" s="90">
        <v>23.37</v>
      </c>
      <c r="G34" s="90">
        <v>37.26</v>
      </c>
      <c r="H34" s="90">
        <v>1.1200000000000001</v>
      </c>
      <c r="I34" s="90">
        <v>10.119999999999999</v>
      </c>
      <c r="J34" s="90">
        <v>1.8</v>
      </c>
      <c r="K34" s="90">
        <v>2.17</v>
      </c>
      <c r="L34" s="90">
        <v>0.12</v>
      </c>
      <c r="M34" s="90">
        <v>0.27</v>
      </c>
      <c r="N34" s="90">
        <v>0.23</v>
      </c>
      <c r="O34" s="90">
        <v>0</v>
      </c>
      <c r="P34" s="90">
        <v>0.5</v>
      </c>
      <c r="Q34" s="90">
        <v>100</v>
      </c>
      <c r="R34" s="90">
        <v>5.7</v>
      </c>
    </row>
    <row r="35" spans="1:18" x14ac:dyDescent="0.35">
      <c r="A35" s="8">
        <v>2293072</v>
      </c>
      <c r="B35" s="8">
        <v>20150134</v>
      </c>
      <c r="C35" s="9">
        <v>550.71499999999992</v>
      </c>
      <c r="D35" s="9" t="s">
        <v>147</v>
      </c>
      <c r="E35" s="90">
        <v>22.95</v>
      </c>
      <c r="F35" s="90">
        <v>22.41</v>
      </c>
      <c r="G35" s="90">
        <v>39.26</v>
      </c>
      <c r="H35" s="90">
        <v>2.0099999999999998</v>
      </c>
      <c r="I35" s="90">
        <v>9.41</v>
      </c>
      <c r="J35" s="90">
        <v>1.81</v>
      </c>
      <c r="K35" s="90">
        <v>1.0900000000000001</v>
      </c>
      <c r="L35" s="90">
        <v>0.18</v>
      </c>
      <c r="M35" s="90">
        <v>0.59</v>
      </c>
      <c r="N35" s="90">
        <v>0.28999999999999998</v>
      </c>
      <c r="O35" s="90">
        <v>0</v>
      </c>
      <c r="P35" s="90">
        <v>0.87999999999999989</v>
      </c>
      <c r="Q35" s="90">
        <v>100.00000000000003</v>
      </c>
      <c r="R35" s="90">
        <v>5.86</v>
      </c>
    </row>
    <row r="36" spans="1:18" x14ac:dyDescent="0.35">
      <c r="A36" s="8">
        <v>2293073</v>
      </c>
      <c r="B36" s="8">
        <v>20150135</v>
      </c>
      <c r="C36" s="9">
        <v>555.24</v>
      </c>
      <c r="D36" s="9" t="s">
        <v>147</v>
      </c>
      <c r="E36" s="90">
        <v>24.49</v>
      </c>
      <c r="F36" s="90">
        <v>21.93</v>
      </c>
      <c r="G36" s="90">
        <v>37.31</v>
      </c>
      <c r="H36" s="90">
        <v>0.98</v>
      </c>
      <c r="I36" s="90">
        <v>8.4499999999999993</v>
      </c>
      <c r="J36" s="90">
        <v>1.89</v>
      </c>
      <c r="K36" s="90">
        <v>0.82</v>
      </c>
      <c r="L36" s="90">
        <v>0.43</v>
      </c>
      <c r="M36" s="90">
        <v>3.47</v>
      </c>
      <c r="N36" s="90">
        <v>0.25</v>
      </c>
      <c r="O36" s="90">
        <v>0</v>
      </c>
      <c r="P36" s="90">
        <v>3.72</v>
      </c>
      <c r="Q36" s="90">
        <v>100.02000000000001</v>
      </c>
      <c r="R36" s="90">
        <v>4.9870000000000001</v>
      </c>
    </row>
    <row r="37" spans="1:18" x14ac:dyDescent="0.35">
      <c r="A37" s="8">
        <v>2293074</v>
      </c>
      <c r="B37" s="8">
        <v>20150136</v>
      </c>
      <c r="C37" s="9">
        <v>559.98500000000001</v>
      </c>
      <c r="D37" s="9" t="s">
        <v>147</v>
      </c>
      <c r="E37" s="90">
        <v>23.83</v>
      </c>
      <c r="F37" s="90">
        <v>22.58</v>
      </c>
      <c r="G37" s="90">
        <v>38.96</v>
      </c>
      <c r="H37" s="90">
        <v>1.02</v>
      </c>
      <c r="I37" s="90">
        <v>9.73</v>
      </c>
      <c r="J37" s="90">
        <v>1.84</v>
      </c>
      <c r="K37" s="90">
        <v>1.1200000000000001</v>
      </c>
      <c r="L37" s="90">
        <v>0.24</v>
      </c>
      <c r="M37" s="90">
        <v>0.37</v>
      </c>
      <c r="N37" s="90">
        <v>0.31</v>
      </c>
      <c r="O37" s="90">
        <v>0</v>
      </c>
      <c r="P37" s="90">
        <v>0.67999999999999994</v>
      </c>
      <c r="Q37" s="90">
        <v>100</v>
      </c>
      <c r="R37" s="90">
        <v>5.5780000000000003</v>
      </c>
    </row>
    <row r="38" spans="1:18" x14ac:dyDescent="0.35">
      <c r="A38" s="8">
        <v>2293075</v>
      </c>
      <c r="B38" s="8">
        <v>20150137</v>
      </c>
      <c r="C38" s="9">
        <v>564.75</v>
      </c>
      <c r="D38" s="9" t="s">
        <v>147</v>
      </c>
      <c r="E38" s="90">
        <v>23.45</v>
      </c>
      <c r="F38" s="90">
        <v>20.6</v>
      </c>
      <c r="G38" s="90">
        <v>42.25</v>
      </c>
      <c r="H38" s="90">
        <v>3.61</v>
      </c>
      <c r="I38" s="90">
        <v>6.82</v>
      </c>
      <c r="J38" s="90">
        <v>2.0299999999999998</v>
      </c>
      <c r="K38" s="90">
        <v>0.5</v>
      </c>
      <c r="L38" s="90">
        <v>0.36</v>
      </c>
      <c r="M38" s="90">
        <v>0.1</v>
      </c>
      <c r="N38" s="90">
        <v>0.28999999999999998</v>
      </c>
      <c r="O38" s="90">
        <v>0</v>
      </c>
      <c r="P38" s="90">
        <v>0.39</v>
      </c>
      <c r="Q38" s="90">
        <v>100.01</v>
      </c>
      <c r="R38" s="90">
        <v>8.0180000000000007</v>
      </c>
    </row>
    <row r="39" spans="1:18" x14ac:dyDescent="0.35">
      <c r="A39" s="8">
        <v>2293076</v>
      </c>
      <c r="B39" s="8">
        <v>20150138</v>
      </c>
      <c r="C39" s="9">
        <v>569.505</v>
      </c>
      <c r="D39" s="9" t="s">
        <v>147</v>
      </c>
      <c r="E39" s="90">
        <v>27.7</v>
      </c>
      <c r="F39" s="90">
        <v>19.66</v>
      </c>
      <c r="G39" s="90">
        <v>36.97</v>
      </c>
      <c r="H39" s="90">
        <v>0.77</v>
      </c>
      <c r="I39" s="90">
        <v>10.81</v>
      </c>
      <c r="J39" s="90">
        <v>1.64</v>
      </c>
      <c r="K39" s="90">
        <v>0.4</v>
      </c>
      <c r="L39" s="90">
        <v>0.22</v>
      </c>
      <c r="M39" s="90">
        <v>1.63</v>
      </c>
      <c r="N39" s="90">
        <v>0.2</v>
      </c>
      <c r="O39" s="90">
        <v>0</v>
      </c>
      <c r="P39" s="90">
        <v>1.8299999999999998</v>
      </c>
      <c r="Q39" s="90">
        <v>100</v>
      </c>
      <c r="R39" s="90">
        <v>6.335</v>
      </c>
    </row>
    <row r="40" spans="1:18" x14ac:dyDescent="0.35">
      <c r="A40" s="8">
        <v>2293077</v>
      </c>
      <c r="B40" s="8">
        <v>20150139</v>
      </c>
      <c r="C40" s="9">
        <v>574.4</v>
      </c>
      <c r="D40" s="9" t="s">
        <v>147</v>
      </c>
      <c r="E40" s="90">
        <v>22.67</v>
      </c>
      <c r="F40" s="90">
        <v>21.5</v>
      </c>
      <c r="G40" s="90">
        <v>41.53</v>
      </c>
      <c r="H40" s="90">
        <v>0.92</v>
      </c>
      <c r="I40" s="90">
        <v>8.57</v>
      </c>
      <c r="J40" s="90">
        <v>1.84</v>
      </c>
      <c r="K40" s="90">
        <v>1.02</v>
      </c>
      <c r="L40" s="90">
        <v>0.35</v>
      </c>
      <c r="M40" s="90">
        <v>1.42</v>
      </c>
      <c r="N40" s="90">
        <v>0.18</v>
      </c>
      <c r="O40" s="90">
        <v>0</v>
      </c>
      <c r="P40" s="90">
        <v>1.5999999999999999</v>
      </c>
      <c r="Q40" s="90">
        <v>100.00000000000001</v>
      </c>
      <c r="R40" s="90">
        <v>5.2480000000000002</v>
      </c>
    </row>
    <row r="41" spans="1:18" x14ac:dyDescent="0.35">
      <c r="A41" s="8">
        <v>2293078</v>
      </c>
      <c r="B41" s="8">
        <v>20150140</v>
      </c>
      <c r="C41" s="9">
        <v>579.02</v>
      </c>
      <c r="D41" s="9" t="s">
        <v>147</v>
      </c>
      <c r="E41" s="90">
        <v>21.73</v>
      </c>
      <c r="F41" s="90">
        <v>21.9</v>
      </c>
      <c r="G41" s="90">
        <v>40.24</v>
      </c>
      <c r="H41" s="90">
        <v>1.19</v>
      </c>
      <c r="I41" s="90">
        <v>6.43</v>
      </c>
      <c r="J41" s="90">
        <v>2.17</v>
      </c>
      <c r="K41" s="90">
        <v>0.30000000000000004</v>
      </c>
      <c r="L41" s="90">
        <v>0.47</v>
      </c>
      <c r="M41" s="90">
        <v>5.4</v>
      </c>
      <c r="N41" s="90">
        <v>0.18</v>
      </c>
      <c r="O41" s="90">
        <v>0</v>
      </c>
      <c r="P41" s="90">
        <v>5.58</v>
      </c>
      <c r="Q41" s="90">
        <v>100.01</v>
      </c>
      <c r="R41" s="90">
        <v>5.2460000000000004</v>
      </c>
    </row>
    <row r="42" spans="1:18" x14ac:dyDescent="0.35">
      <c r="A42" s="8">
        <v>2293079</v>
      </c>
      <c r="B42" s="8">
        <v>20150141</v>
      </c>
      <c r="C42" s="9">
        <v>583.48500000000001</v>
      </c>
      <c r="D42" s="9" t="s">
        <v>147</v>
      </c>
      <c r="E42" s="90">
        <v>23.65</v>
      </c>
      <c r="F42" s="90">
        <v>18.809999999999999</v>
      </c>
      <c r="G42" s="90">
        <v>43.07</v>
      </c>
      <c r="H42" s="90">
        <v>1.1000000000000001</v>
      </c>
      <c r="I42" s="90">
        <v>8.6300000000000008</v>
      </c>
      <c r="J42" s="90">
        <v>2.16</v>
      </c>
      <c r="K42" s="90">
        <v>0.49</v>
      </c>
      <c r="L42" s="90">
        <v>0.34</v>
      </c>
      <c r="M42" s="90">
        <v>1.5</v>
      </c>
      <c r="N42" s="90">
        <v>0.25</v>
      </c>
      <c r="O42" s="90">
        <v>0</v>
      </c>
      <c r="P42" s="90">
        <v>1.75</v>
      </c>
      <c r="Q42" s="90">
        <v>99.999999999999986</v>
      </c>
      <c r="R42" s="90">
        <v>5.5540000000000003</v>
      </c>
    </row>
    <row r="43" spans="1:18" x14ac:dyDescent="0.35">
      <c r="A43" s="8">
        <v>2293080</v>
      </c>
      <c r="B43" s="8">
        <v>20150142</v>
      </c>
      <c r="C43" s="9">
        <v>588.245</v>
      </c>
      <c r="D43" s="9" t="s">
        <v>147</v>
      </c>
      <c r="E43" s="90">
        <v>23.04</v>
      </c>
      <c r="F43" s="90">
        <v>17.14</v>
      </c>
      <c r="G43" s="90">
        <v>44.46</v>
      </c>
      <c r="H43" s="90">
        <v>2.4700000000000002</v>
      </c>
      <c r="I43" s="90">
        <v>8.5299999999999994</v>
      </c>
      <c r="J43" s="90">
        <v>2.31</v>
      </c>
      <c r="K43" s="90">
        <v>1.1400000000000001</v>
      </c>
      <c r="L43" s="90">
        <v>0.37</v>
      </c>
      <c r="M43" s="90">
        <v>0.12</v>
      </c>
      <c r="N43" s="90">
        <v>0.44</v>
      </c>
      <c r="O43" s="90">
        <v>0</v>
      </c>
      <c r="P43" s="90">
        <v>0.56000000000000005</v>
      </c>
      <c r="Q43" s="90">
        <v>100.02000000000001</v>
      </c>
      <c r="R43" s="90">
        <v>7.0250000000000004</v>
      </c>
    </row>
    <row r="44" spans="1:18" x14ac:dyDescent="0.35">
      <c r="A44" s="8">
        <v>2293081</v>
      </c>
      <c r="B44" s="8">
        <v>20150143</v>
      </c>
      <c r="C44" s="9">
        <v>593.08999999999992</v>
      </c>
      <c r="D44" s="9" t="s">
        <v>147</v>
      </c>
      <c r="E44" s="90">
        <v>23.04</v>
      </c>
      <c r="F44" s="90">
        <v>20.81</v>
      </c>
      <c r="G44" s="90">
        <v>38.5</v>
      </c>
      <c r="H44" s="90">
        <v>0.82</v>
      </c>
      <c r="I44" s="90">
        <v>5.82</v>
      </c>
      <c r="J44" s="90">
        <v>1.9500000000000002</v>
      </c>
      <c r="K44" s="90">
        <v>1.34</v>
      </c>
      <c r="L44" s="90">
        <v>0.39</v>
      </c>
      <c r="M44" s="90">
        <v>7.19</v>
      </c>
      <c r="N44" s="90">
        <v>0.13</v>
      </c>
      <c r="O44" s="90">
        <v>0</v>
      </c>
      <c r="P44" s="90">
        <v>7.32</v>
      </c>
      <c r="Q44" s="90">
        <v>99.989999999999981</v>
      </c>
      <c r="R44" s="90">
        <v>4.3940000000000001</v>
      </c>
    </row>
    <row r="45" spans="1:18" x14ac:dyDescent="0.35">
      <c r="A45" s="8">
        <v>2293082</v>
      </c>
      <c r="B45" s="8">
        <v>20150144</v>
      </c>
      <c r="C45" s="9">
        <v>597.90499999999997</v>
      </c>
      <c r="D45" s="9" t="s">
        <v>147</v>
      </c>
      <c r="E45" s="90">
        <v>24.02</v>
      </c>
      <c r="F45" s="90">
        <v>20.9</v>
      </c>
      <c r="G45" s="90">
        <v>40.43</v>
      </c>
      <c r="H45" s="90">
        <v>2.56</v>
      </c>
      <c r="I45" s="90">
        <v>8.08</v>
      </c>
      <c r="J45" s="90">
        <v>2.02</v>
      </c>
      <c r="K45" s="90">
        <v>1.1299999999999999</v>
      </c>
      <c r="L45" s="90">
        <v>0.25</v>
      </c>
      <c r="M45" s="90">
        <v>0.19</v>
      </c>
      <c r="N45" s="90">
        <v>0.43</v>
      </c>
      <c r="O45" s="90">
        <v>0</v>
      </c>
      <c r="P45" s="90">
        <v>0.62</v>
      </c>
      <c r="Q45" s="90">
        <v>100.01</v>
      </c>
      <c r="R45" s="90">
        <v>7.6029999999999998</v>
      </c>
    </row>
    <row r="46" spans="1:18" x14ac:dyDescent="0.35">
      <c r="A46" s="8">
        <v>2293083</v>
      </c>
      <c r="B46" s="8">
        <v>20150145</v>
      </c>
      <c r="C46" s="9">
        <v>602.76499999999999</v>
      </c>
      <c r="D46" s="9" t="s">
        <v>147</v>
      </c>
      <c r="E46" s="90">
        <v>23.46</v>
      </c>
      <c r="F46" s="90">
        <v>20.2</v>
      </c>
      <c r="G46" s="90">
        <v>40.869999999999997</v>
      </c>
      <c r="H46" s="90">
        <v>0.87</v>
      </c>
      <c r="I46" s="90">
        <v>6.91</v>
      </c>
      <c r="J46" s="90">
        <v>1.9</v>
      </c>
      <c r="K46" s="90">
        <v>0.42</v>
      </c>
      <c r="L46" s="90">
        <v>0.53</v>
      </c>
      <c r="M46" s="90">
        <v>4.6500000000000004</v>
      </c>
      <c r="N46" s="90">
        <v>0.19</v>
      </c>
      <c r="O46" s="90">
        <v>0</v>
      </c>
      <c r="P46" s="90">
        <v>4.8400000000000007</v>
      </c>
      <c r="Q46" s="90">
        <v>100.00000000000001</v>
      </c>
      <c r="R46" s="90">
        <v>5.476</v>
      </c>
    </row>
    <row r="47" spans="1:18" x14ac:dyDescent="0.35">
      <c r="A47" s="8">
        <v>2293084</v>
      </c>
      <c r="B47" s="8">
        <v>20150146</v>
      </c>
      <c r="C47" s="9">
        <v>607.59500000000003</v>
      </c>
      <c r="D47" s="9" t="s">
        <v>147</v>
      </c>
      <c r="E47" s="90">
        <v>26.38</v>
      </c>
      <c r="F47" s="90">
        <v>20.329999999999998</v>
      </c>
      <c r="G47" s="90">
        <v>38.26</v>
      </c>
      <c r="H47" s="90">
        <v>0.83</v>
      </c>
      <c r="I47" s="90">
        <v>9.3800000000000008</v>
      </c>
      <c r="J47" s="90">
        <v>1.87</v>
      </c>
      <c r="K47" s="90">
        <v>1.23</v>
      </c>
      <c r="L47" s="90">
        <v>0.2</v>
      </c>
      <c r="M47" s="90">
        <v>1.31</v>
      </c>
      <c r="N47" s="90">
        <v>0.21</v>
      </c>
      <c r="O47" s="90">
        <v>0</v>
      </c>
      <c r="P47" s="90">
        <v>1.52</v>
      </c>
      <c r="Q47" s="90">
        <v>100</v>
      </c>
      <c r="R47" s="90">
        <v>5.5720000000000001</v>
      </c>
    </row>
    <row r="48" spans="1:18" x14ac:dyDescent="0.35">
      <c r="A48" s="8">
        <v>2293085</v>
      </c>
      <c r="B48" s="8">
        <v>20150147</v>
      </c>
      <c r="C48" s="9">
        <v>612.34</v>
      </c>
      <c r="D48" s="9" t="s">
        <v>147</v>
      </c>
      <c r="E48" s="90">
        <v>23.7</v>
      </c>
      <c r="F48" s="90">
        <v>20.45</v>
      </c>
      <c r="G48" s="90">
        <v>36.74</v>
      </c>
      <c r="H48" s="90">
        <v>0.79</v>
      </c>
      <c r="I48" s="90">
        <v>5.89</v>
      </c>
      <c r="J48" s="90">
        <v>1.87</v>
      </c>
      <c r="K48" s="90">
        <v>0.33</v>
      </c>
      <c r="L48" s="90">
        <v>0</v>
      </c>
      <c r="M48" s="90">
        <v>10.1</v>
      </c>
      <c r="N48" s="90">
        <v>0.13</v>
      </c>
      <c r="O48" s="90">
        <v>0</v>
      </c>
      <c r="P48" s="90">
        <v>10.23</v>
      </c>
      <c r="Q48" s="90">
        <v>100</v>
      </c>
      <c r="R48" s="90">
        <v>5.2830000000000004</v>
      </c>
    </row>
    <row r="49" spans="1:18" x14ac:dyDescent="0.35">
      <c r="A49" s="8">
        <v>2293086</v>
      </c>
      <c r="B49" s="8">
        <v>20150148</v>
      </c>
      <c r="C49" s="9">
        <v>617.12</v>
      </c>
      <c r="D49" s="9" t="s">
        <v>147</v>
      </c>
      <c r="E49" s="90">
        <v>23.75</v>
      </c>
      <c r="F49" s="90">
        <v>20.41</v>
      </c>
      <c r="G49" s="90">
        <v>39.1</v>
      </c>
      <c r="H49" s="90">
        <v>1.41</v>
      </c>
      <c r="I49" s="90">
        <v>9.5500000000000007</v>
      </c>
      <c r="J49" s="90">
        <v>1.79</v>
      </c>
      <c r="K49" s="90">
        <v>2.4900000000000002</v>
      </c>
      <c r="L49" s="90">
        <v>0.04</v>
      </c>
      <c r="M49" s="90">
        <v>0.7</v>
      </c>
      <c r="N49" s="90">
        <v>0.77</v>
      </c>
      <c r="O49" s="90">
        <v>0</v>
      </c>
      <c r="P49" s="90">
        <v>1.47</v>
      </c>
      <c r="Q49" s="90">
        <v>100.01</v>
      </c>
      <c r="R49" s="90">
        <v>5.44</v>
      </c>
    </row>
    <row r="50" spans="1:18" x14ac:dyDescent="0.35">
      <c r="A50" s="8">
        <v>2293087</v>
      </c>
      <c r="B50" s="8">
        <v>20150149</v>
      </c>
      <c r="C50" s="9">
        <v>621.83999999999992</v>
      </c>
      <c r="D50" s="9" t="s">
        <v>147</v>
      </c>
      <c r="E50" s="90">
        <v>37.020000000000003</v>
      </c>
      <c r="F50" s="90">
        <v>6.73</v>
      </c>
      <c r="G50" s="90">
        <v>35.659999999999997</v>
      </c>
      <c r="H50" s="90">
        <v>2.2999999999999998</v>
      </c>
      <c r="I50" s="90">
        <v>11.61</v>
      </c>
      <c r="J50" s="90">
        <v>1.88</v>
      </c>
      <c r="K50" s="90">
        <v>1.9500000000000002</v>
      </c>
      <c r="L50" s="90">
        <v>0.16</v>
      </c>
      <c r="M50" s="90">
        <v>0.26</v>
      </c>
      <c r="N50" s="90">
        <v>0.59</v>
      </c>
      <c r="O50" s="90">
        <v>1.83</v>
      </c>
      <c r="P50" s="90">
        <v>0.85</v>
      </c>
      <c r="Q50" s="90">
        <v>99.99</v>
      </c>
      <c r="R50" s="90">
        <v>6.9870000000000001</v>
      </c>
    </row>
    <row r="51" spans="1:18" x14ac:dyDescent="0.35">
      <c r="A51" s="8">
        <v>2293088</v>
      </c>
      <c r="B51" s="8">
        <v>20150150</v>
      </c>
      <c r="C51" s="9">
        <v>626.55500000000006</v>
      </c>
      <c r="D51" s="9" t="s">
        <v>147</v>
      </c>
      <c r="E51" s="90">
        <v>35.159999999999997</v>
      </c>
      <c r="F51" s="90">
        <v>5.04</v>
      </c>
      <c r="G51" s="90">
        <v>38.9</v>
      </c>
      <c r="H51" s="90">
        <v>2.4900000000000002</v>
      </c>
      <c r="I51" s="90">
        <v>12.43</v>
      </c>
      <c r="J51" s="90">
        <v>2.11</v>
      </c>
      <c r="K51" s="90">
        <v>1.07</v>
      </c>
      <c r="L51" s="90">
        <v>0.14000000000000001</v>
      </c>
      <c r="M51" s="90">
        <v>0.2</v>
      </c>
      <c r="N51" s="90">
        <v>0.93</v>
      </c>
      <c r="O51" s="90">
        <v>1.55</v>
      </c>
      <c r="P51" s="90">
        <v>1.1300000000000001</v>
      </c>
      <c r="Q51" s="90">
        <v>100.01999999999998</v>
      </c>
      <c r="R51" s="90">
        <v>7.8410000000000002</v>
      </c>
    </row>
    <row r="52" spans="1:18" x14ac:dyDescent="0.35">
      <c r="A52" s="8">
        <v>2293089</v>
      </c>
      <c r="B52" s="8">
        <v>20150151</v>
      </c>
      <c r="C52" s="9">
        <v>631.29500000000007</v>
      </c>
      <c r="D52" s="9" t="s">
        <v>147</v>
      </c>
      <c r="E52" s="90">
        <v>26.41</v>
      </c>
      <c r="F52" s="90">
        <v>16.47</v>
      </c>
      <c r="G52" s="90">
        <v>39.299999999999997</v>
      </c>
      <c r="H52" s="90">
        <v>2.5099999999999998</v>
      </c>
      <c r="I52" s="90">
        <v>10.27</v>
      </c>
      <c r="J52" s="90">
        <v>1.96</v>
      </c>
      <c r="K52" s="90">
        <v>1.54</v>
      </c>
      <c r="L52" s="90">
        <v>0.16</v>
      </c>
      <c r="M52" s="90">
        <v>0.31</v>
      </c>
      <c r="N52" s="90">
        <v>1.07</v>
      </c>
      <c r="O52" s="90">
        <v>0</v>
      </c>
      <c r="P52" s="90">
        <v>1.3800000000000001</v>
      </c>
      <c r="Q52" s="90">
        <v>99.999999999999986</v>
      </c>
      <c r="R52" s="90">
        <v>6.7649999999999997</v>
      </c>
    </row>
    <row r="53" spans="1:18" x14ac:dyDescent="0.35">
      <c r="A53" s="8">
        <v>2293090</v>
      </c>
      <c r="B53" s="8">
        <v>20150152</v>
      </c>
      <c r="C53" s="9">
        <v>636.11500000000001</v>
      </c>
      <c r="D53" s="9" t="s">
        <v>147</v>
      </c>
      <c r="E53" s="90">
        <v>23.36</v>
      </c>
      <c r="F53" s="90">
        <v>13.85</v>
      </c>
      <c r="G53" s="90">
        <v>36.47</v>
      </c>
      <c r="H53" s="90">
        <v>1.53</v>
      </c>
      <c r="I53" s="90">
        <v>9.9600000000000009</v>
      </c>
      <c r="J53" s="90">
        <v>1.6800000000000002</v>
      </c>
      <c r="K53" s="90">
        <v>2.2200000000000002</v>
      </c>
      <c r="L53" s="90">
        <v>0.09</v>
      </c>
      <c r="M53" s="90">
        <v>0.26</v>
      </c>
      <c r="N53" s="90">
        <v>10.58</v>
      </c>
      <c r="O53" s="90">
        <v>0</v>
      </c>
      <c r="P53" s="90">
        <v>10.84</v>
      </c>
      <c r="Q53" s="90">
        <v>100.00000000000001</v>
      </c>
      <c r="R53" s="90">
        <v>5.6530000000000005</v>
      </c>
    </row>
    <row r="54" spans="1:18" x14ac:dyDescent="0.35">
      <c r="A54" s="8">
        <v>2293091</v>
      </c>
      <c r="B54" s="8">
        <v>20150153</v>
      </c>
      <c r="C54" s="9">
        <v>640.98</v>
      </c>
      <c r="D54" s="9" t="s">
        <v>147</v>
      </c>
      <c r="E54" s="90">
        <v>30.59</v>
      </c>
      <c r="F54" s="90">
        <v>11.63</v>
      </c>
      <c r="G54" s="90">
        <v>37.21</v>
      </c>
      <c r="H54" s="90">
        <v>2.83</v>
      </c>
      <c r="I54" s="90">
        <v>11.52</v>
      </c>
      <c r="J54" s="90">
        <v>2</v>
      </c>
      <c r="K54" s="90">
        <v>1.56</v>
      </c>
      <c r="L54" s="90">
        <v>0.19</v>
      </c>
      <c r="M54" s="90">
        <v>0.26</v>
      </c>
      <c r="N54" s="90">
        <v>1.17</v>
      </c>
      <c r="O54" s="90">
        <v>1.03</v>
      </c>
      <c r="P54" s="90">
        <v>1.43</v>
      </c>
      <c r="Q54" s="90">
        <v>99.99</v>
      </c>
      <c r="R54" s="90">
        <v>7.0860000000000003</v>
      </c>
    </row>
    <row r="55" spans="1:18" x14ac:dyDescent="0.35">
      <c r="A55" s="8">
        <v>2293092</v>
      </c>
      <c r="B55" s="8">
        <v>20150154</v>
      </c>
      <c r="C55" s="9">
        <v>645.75</v>
      </c>
      <c r="D55" s="9" t="s">
        <v>147</v>
      </c>
      <c r="E55" s="90">
        <v>34.72</v>
      </c>
      <c r="F55" s="90">
        <v>6.75</v>
      </c>
      <c r="G55" s="90">
        <v>36.26</v>
      </c>
      <c r="H55" s="90">
        <v>2.8</v>
      </c>
      <c r="I55" s="90">
        <v>12.63</v>
      </c>
      <c r="J55" s="90">
        <v>1.89</v>
      </c>
      <c r="K55" s="90">
        <v>1.82</v>
      </c>
      <c r="L55" s="90">
        <v>0.22</v>
      </c>
      <c r="M55" s="90">
        <v>0.14000000000000001</v>
      </c>
      <c r="N55" s="90">
        <v>1.01</v>
      </c>
      <c r="O55" s="90">
        <v>1.75</v>
      </c>
      <c r="P55" s="90">
        <v>1.1499999999999999</v>
      </c>
      <c r="Q55" s="90">
        <v>99.99</v>
      </c>
      <c r="R55" s="90">
        <v>7.2880000000000003</v>
      </c>
    </row>
    <row r="56" spans="1:18" x14ac:dyDescent="0.35">
      <c r="A56" s="8">
        <v>2293093</v>
      </c>
      <c r="B56" s="8">
        <v>20150155</v>
      </c>
      <c r="C56" s="9">
        <v>650.495</v>
      </c>
      <c r="D56" s="9" t="s">
        <v>147</v>
      </c>
      <c r="E56" s="90">
        <v>38.67</v>
      </c>
      <c r="F56" s="90">
        <v>3.3</v>
      </c>
      <c r="G56" s="90">
        <v>35.21</v>
      </c>
      <c r="H56" s="90">
        <v>1.76</v>
      </c>
      <c r="I56" s="90">
        <v>14.38</v>
      </c>
      <c r="J56" s="90">
        <v>1.84</v>
      </c>
      <c r="K56" s="90">
        <v>1.25</v>
      </c>
      <c r="L56" s="90">
        <v>0.06</v>
      </c>
      <c r="M56" s="90">
        <v>0.14000000000000001</v>
      </c>
      <c r="N56" s="90">
        <v>0.57999999999999996</v>
      </c>
      <c r="O56" s="90">
        <v>2.8</v>
      </c>
      <c r="P56" s="90">
        <v>0.72</v>
      </c>
      <c r="Q56" s="90">
        <v>99.990000000000009</v>
      </c>
      <c r="R56" s="90">
        <v>8.1159999999999997</v>
      </c>
    </row>
    <row r="57" spans="1:18" x14ac:dyDescent="0.35">
      <c r="A57" s="8">
        <v>2293094</v>
      </c>
      <c r="B57" s="8">
        <v>20150156</v>
      </c>
      <c r="C57" s="9">
        <v>655.27</v>
      </c>
      <c r="D57" s="9" t="s">
        <v>147</v>
      </c>
      <c r="E57" s="90">
        <v>35.11</v>
      </c>
      <c r="F57" s="90">
        <v>2.11</v>
      </c>
      <c r="G57" s="90">
        <v>38.270000000000003</v>
      </c>
      <c r="H57" s="90">
        <v>3.42</v>
      </c>
      <c r="I57" s="90">
        <v>13.62</v>
      </c>
      <c r="J57" s="90">
        <v>1.9</v>
      </c>
      <c r="K57" s="90">
        <v>1.42</v>
      </c>
      <c r="L57" s="90">
        <v>0.21</v>
      </c>
      <c r="M57" s="90">
        <v>0.11</v>
      </c>
      <c r="N57" s="90">
        <v>1.39</v>
      </c>
      <c r="O57" s="90">
        <v>2.4300000000000002</v>
      </c>
      <c r="P57" s="90">
        <v>1.5</v>
      </c>
      <c r="Q57" s="90">
        <v>99.99</v>
      </c>
      <c r="R57" s="90">
        <v>7.5579999999999998</v>
      </c>
    </row>
    <row r="58" spans="1:18" x14ac:dyDescent="0.35">
      <c r="A58" s="8">
        <v>2293095</v>
      </c>
      <c r="B58" s="8">
        <v>20150157</v>
      </c>
      <c r="C58" s="9">
        <v>661.97499999999991</v>
      </c>
      <c r="D58" s="9" t="s">
        <v>147</v>
      </c>
      <c r="E58" s="90">
        <v>39.299999999999997</v>
      </c>
      <c r="F58" s="90">
        <v>2.37</v>
      </c>
      <c r="G58" s="90">
        <v>34.36</v>
      </c>
      <c r="H58" s="90">
        <v>2</v>
      </c>
      <c r="I58" s="90">
        <v>14.4</v>
      </c>
      <c r="J58" s="90">
        <v>2.09</v>
      </c>
      <c r="K58" s="90">
        <v>1.1599999999999999</v>
      </c>
      <c r="L58" s="90">
        <v>0.04</v>
      </c>
      <c r="M58" s="90">
        <v>0</v>
      </c>
      <c r="N58" s="90">
        <v>0.47</v>
      </c>
      <c r="O58" s="90">
        <v>3.81</v>
      </c>
      <c r="P58" s="90">
        <v>0.47</v>
      </c>
      <c r="Q58" s="90">
        <v>100</v>
      </c>
      <c r="R58" s="90">
        <v>8.7149999999999999</v>
      </c>
    </row>
    <row r="59" spans="1:18" x14ac:dyDescent="0.35">
      <c r="A59" s="8">
        <v>2293096</v>
      </c>
      <c r="B59" s="8">
        <v>20150158</v>
      </c>
      <c r="C59" s="9">
        <v>664.68499999999995</v>
      </c>
      <c r="D59" s="9" t="s">
        <v>147</v>
      </c>
      <c r="E59" s="90">
        <v>32.85</v>
      </c>
      <c r="F59" s="90">
        <v>2.02</v>
      </c>
      <c r="G59" s="90">
        <v>27.37</v>
      </c>
      <c r="H59" s="90">
        <v>1.25</v>
      </c>
      <c r="I59" s="90">
        <v>10.14</v>
      </c>
      <c r="J59" s="90">
        <v>1.29</v>
      </c>
      <c r="K59" s="90">
        <v>2.8</v>
      </c>
      <c r="L59" s="90">
        <v>0.03</v>
      </c>
      <c r="M59" s="90">
        <v>0</v>
      </c>
      <c r="N59" s="90">
        <v>21.49</v>
      </c>
      <c r="O59" s="90">
        <v>0.75</v>
      </c>
      <c r="P59" s="90">
        <v>21.49</v>
      </c>
      <c r="Q59" s="90">
        <v>99.990000000000009</v>
      </c>
      <c r="R59" s="90">
        <v>6.2069999999999999</v>
      </c>
    </row>
    <row r="60" spans="1:18" x14ac:dyDescent="0.35">
      <c r="A60" s="8">
        <v>2293097</v>
      </c>
      <c r="B60" s="8">
        <v>20150159</v>
      </c>
      <c r="C60" s="9">
        <v>669.51</v>
      </c>
      <c r="D60" s="9" t="s">
        <v>147</v>
      </c>
      <c r="E60" s="90">
        <v>38.049999999999997</v>
      </c>
      <c r="F60" s="90">
        <v>1.97</v>
      </c>
      <c r="G60" s="90">
        <v>27.22</v>
      </c>
      <c r="H60" s="90">
        <v>1.45</v>
      </c>
      <c r="I60" s="90">
        <v>11.94</v>
      </c>
      <c r="J60" s="90">
        <v>1.33</v>
      </c>
      <c r="K60" s="90">
        <v>3.02</v>
      </c>
      <c r="L60" s="90">
        <v>0.02</v>
      </c>
      <c r="M60" s="90">
        <v>0</v>
      </c>
      <c r="N60" s="90">
        <v>13.14</v>
      </c>
      <c r="O60" s="90">
        <v>1.86</v>
      </c>
      <c r="P60" s="90">
        <v>13.14</v>
      </c>
      <c r="Q60" s="90">
        <v>99.999999999999986</v>
      </c>
      <c r="R60" s="90">
        <v>6.6980000000000004</v>
      </c>
    </row>
    <row r="61" spans="1:18" x14ac:dyDescent="0.35">
      <c r="A61" s="8">
        <v>2293098</v>
      </c>
      <c r="B61" s="8">
        <v>20150160</v>
      </c>
      <c r="C61" s="9">
        <v>674.32</v>
      </c>
      <c r="D61" s="9" t="s">
        <v>148</v>
      </c>
      <c r="E61" s="90">
        <v>39.47</v>
      </c>
      <c r="F61" s="90">
        <v>1.74</v>
      </c>
      <c r="G61" s="90">
        <v>33.61</v>
      </c>
      <c r="H61" s="90">
        <v>2</v>
      </c>
      <c r="I61" s="90">
        <v>14.53</v>
      </c>
      <c r="J61" s="90">
        <v>2.0699999999999998</v>
      </c>
      <c r="K61" s="90">
        <v>1.61</v>
      </c>
      <c r="L61" s="90">
        <v>0.05</v>
      </c>
      <c r="M61" s="90">
        <v>0</v>
      </c>
      <c r="N61" s="90">
        <v>0.27</v>
      </c>
      <c r="O61" s="90">
        <v>4.6399999999999997</v>
      </c>
      <c r="P61" s="90">
        <v>0.27</v>
      </c>
      <c r="Q61" s="90">
        <v>99.99</v>
      </c>
      <c r="R61" s="90">
        <v>8.3849999999999998</v>
      </c>
    </row>
    <row r="62" spans="1:18" x14ac:dyDescent="0.35">
      <c r="A62" s="8">
        <v>2293099</v>
      </c>
      <c r="B62" s="8">
        <v>20150161</v>
      </c>
      <c r="C62" s="9">
        <v>679.11</v>
      </c>
      <c r="D62" s="9" t="s">
        <v>148</v>
      </c>
      <c r="E62" s="90">
        <v>45.5</v>
      </c>
      <c r="F62" s="90">
        <v>2.31</v>
      </c>
      <c r="G62" s="90">
        <v>28.96</v>
      </c>
      <c r="H62" s="90">
        <v>1.65</v>
      </c>
      <c r="I62" s="90">
        <v>14.31</v>
      </c>
      <c r="J62" s="90">
        <v>1.5</v>
      </c>
      <c r="K62" s="90">
        <v>1.36</v>
      </c>
      <c r="L62" s="90">
        <v>0.02</v>
      </c>
      <c r="M62" s="90">
        <v>0.05</v>
      </c>
      <c r="N62" s="90">
        <v>0.34</v>
      </c>
      <c r="O62" s="90">
        <v>3.99</v>
      </c>
      <c r="P62" s="90">
        <v>0.39</v>
      </c>
      <c r="Q62" s="90">
        <v>99.99</v>
      </c>
      <c r="R62" s="90">
        <v>9.2249999999999996</v>
      </c>
    </row>
    <row r="63" spans="1:18" x14ac:dyDescent="0.35">
      <c r="A63" s="8">
        <v>2293100</v>
      </c>
      <c r="B63" s="8">
        <v>20150162</v>
      </c>
      <c r="C63" s="9">
        <v>688.61</v>
      </c>
      <c r="D63" s="9" t="s">
        <v>148</v>
      </c>
      <c r="E63" s="90">
        <v>40.4</v>
      </c>
      <c r="F63" s="90">
        <v>2.44</v>
      </c>
      <c r="G63" s="90">
        <v>30.41</v>
      </c>
      <c r="H63" s="90">
        <v>1.83</v>
      </c>
      <c r="I63" s="90">
        <v>13.21</v>
      </c>
      <c r="J63" s="90">
        <v>1.75</v>
      </c>
      <c r="K63" s="90">
        <v>3.66</v>
      </c>
      <c r="L63" s="90">
        <v>7.0000000000000007E-2</v>
      </c>
      <c r="M63" s="90">
        <v>0.11</v>
      </c>
      <c r="N63" s="90">
        <v>0.25</v>
      </c>
      <c r="O63" s="90">
        <v>5.86</v>
      </c>
      <c r="P63" s="90">
        <v>0.36</v>
      </c>
      <c r="Q63" s="90">
        <v>99.989999999999981</v>
      </c>
      <c r="R63" s="90">
        <v>7.0380000000000003</v>
      </c>
    </row>
    <row r="64" spans="1:18" x14ac:dyDescent="0.35">
      <c r="A64" s="8">
        <v>2293101</v>
      </c>
      <c r="B64" s="8">
        <v>20150163</v>
      </c>
      <c r="C64" s="9">
        <v>697.90000000000009</v>
      </c>
      <c r="D64" s="9" t="s">
        <v>148</v>
      </c>
      <c r="E64" s="90">
        <v>45.02</v>
      </c>
      <c r="F64" s="90">
        <v>2.0699999999999998</v>
      </c>
      <c r="G64" s="90">
        <v>27.59</v>
      </c>
      <c r="H64" s="90">
        <v>1.53</v>
      </c>
      <c r="I64" s="90">
        <v>13.4</v>
      </c>
      <c r="J64" s="90">
        <v>1.49</v>
      </c>
      <c r="K64" s="90">
        <v>4.1100000000000003</v>
      </c>
      <c r="L64" s="90">
        <v>0</v>
      </c>
      <c r="M64" s="90">
        <v>0</v>
      </c>
      <c r="N64" s="90">
        <v>0.21</v>
      </c>
      <c r="O64" s="90">
        <v>4.57</v>
      </c>
      <c r="P64" s="90">
        <v>0.21</v>
      </c>
      <c r="Q64" s="90">
        <v>99.99</v>
      </c>
      <c r="R64" s="90">
        <v>7.407</v>
      </c>
    </row>
    <row r="65" spans="1:18" x14ac:dyDescent="0.35">
      <c r="A65" s="8">
        <v>2293102</v>
      </c>
      <c r="B65" s="8">
        <v>20150164</v>
      </c>
      <c r="C65" s="9">
        <v>707.30500000000006</v>
      </c>
      <c r="D65" s="9" t="s">
        <v>148</v>
      </c>
      <c r="E65" s="90">
        <v>40.49</v>
      </c>
      <c r="F65" s="90">
        <v>3.82</v>
      </c>
      <c r="G65" s="90">
        <v>31.49</v>
      </c>
      <c r="H65" s="90">
        <v>2.57</v>
      </c>
      <c r="I65" s="90">
        <v>10.84</v>
      </c>
      <c r="J65" s="90">
        <v>2.0299999999999998</v>
      </c>
      <c r="K65" s="90">
        <v>3.19</v>
      </c>
      <c r="L65" s="90">
        <v>0.11</v>
      </c>
      <c r="M65" s="90">
        <v>0.13</v>
      </c>
      <c r="N65" s="90">
        <v>0.36</v>
      </c>
      <c r="O65" s="90">
        <v>4.96</v>
      </c>
      <c r="P65" s="90">
        <v>0.49</v>
      </c>
      <c r="Q65" s="90">
        <v>99.99</v>
      </c>
      <c r="R65" s="90">
        <v>7.117</v>
      </c>
    </row>
    <row r="66" spans="1:18" x14ac:dyDescent="0.35">
      <c r="A66" s="8">
        <v>2293103</v>
      </c>
      <c r="B66" s="8">
        <v>20150165</v>
      </c>
      <c r="C66" s="9">
        <v>722.04500000000007</v>
      </c>
      <c r="D66" s="9" t="s">
        <v>148</v>
      </c>
      <c r="E66" s="90">
        <v>38.21</v>
      </c>
      <c r="F66" s="90">
        <v>4.58</v>
      </c>
      <c r="G66" s="90">
        <v>34.1</v>
      </c>
      <c r="H66" s="90">
        <v>2.41</v>
      </c>
      <c r="I66" s="90">
        <v>9.57</v>
      </c>
      <c r="J66" s="90">
        <v>2.12</v>
      </c>
      <c r="K66" s="90">
        <v>2.83</v>
      </c>
      <c r="L66" s="90">
        <v>7.0000000000000007E-2</v>
      </c>
      <c r="M66" s="90">
        <v>0.18</v>
      </c>
      <c r="N66" s="90">
        <v>0.4</v>
      </c>
      <c r="O66" s="90">
        <v>5.53</v>
      </c>
      <c r="P66" s="90">
        <v>0.58000000000000007</v>
      </c>
      <c r="Q66" s="90">
        <v>100.00000000000001</v>
      </c>
      <c r="R66" s="90">
        <v>6.907</v>
      </c>
    </row>
    <row r="67" spans="1:18" x14ac:dyDescent="0.35">
      <c r="A67" s="8">
        <v>2293104</v>
      </c>
      <c r="B67" s="8">
        <v>20150166</v>
      </c>
      <c r="C67" s="9">
        <v>731.53499999999997</v>
      </c>
      <c r="D67" s="9" t="s">
        <v>148</v>
      </c>
      <c r="E67" s="90">
        <v>29.87</v>
      </c>
      <c r="F67" s="90">
        <v>13.26</v>
      </c>
      <c r="G67" s="90">
        <v>38.130000000000003</v>
      </c>
      <c r="H67" s="90">
        <v>1.52</v>
      </c>
      <c r="I67" s="90">
        <v>8.41</v>
      </c>
      <c r="J67" s="90">
        <v>2.61</v>
      </c>
      <c r="K67" s="90">
        <v>0.77</v>
      </c>
      <c r="L67" s="90">
        <v>0</v>
      </c>
      <c r="M67" s="90">
        <v>0.2</v>
      </c>
      <c r="N67" s="90">
        <v>0.51</v>
      </c>
      <c r="O67" s="90">
        <v>4.71</v>
      </c>
      <c r="P67" s="90">
        <v>0.71</v>
      </c>
      <c r="Q67" s="90">
        <v>99.990000000000009</v>
      </c>
      <c r="R67" s="90">
        <v>8.0129999999999999</v>
      </c>
    </row>
    <row r="68" spans="1:18" x14ac:dyDescent="0.35">
      <c r="A68" s="8">
        <v>2293105</v>
      </c>
      <c r="B68" s="8">
        <v>20150167</v>
      </c>
      <c r="C68" s="9">
        <v>736.32999999999993</v>
      </c>
      <c r="D68" s="9" t="s">
        <v>148</v>
      </c>
      <c r="E68" s="90">
        <v>32.17</v>
      </c>
      <c r="F68" s="90">
        <v>6.44</v>
      </c>
      <c r="G68" s="90">
        <v>37.78</v>
      </c>
      <c r="H68" s="90">
        <v>3.1</v>
      </c>
      <c r="I68" s="90">
        <v>5.93</v>
      </c>
      <c r="J68" s="90">
        <v>1.92</v>
      </c>
      <c r="K68" s="90">
        <v>4.26</v>
      </c>
      <c r="L68" s="90">
        <v>0.24</v>
      </c>
      <c r="M68" s="90">
        <v>0.41</v>
      </c>
      <c r="N68" s="90">
        <v>0.49</v>
      </c>
      <c r="O68" s="90">
        <v>7.27</v>
      </c>
      <c r="P68" s="90">
        <v>0.89999999999999991</v>
      </c>
      <c r="Q68" s="90">
        <v>100.00999999999999</v>
      </c>
      <c r="R68" s="90">
        <v>5.4779999999999998</v>
      </c>
    </row>
    <row r="69" spans="1:18" x14ac:dyDescent="0.35">
      <c r="A69" s="8">
        <v>2293106</v>
      </c>
      <c r="B69" s="8">
        <v>20150168</v>
      </c>
      <c r="C69" s="9">
        <v>746.02</v>
      </c>
      <c r="D69" s="9" t="s">
        <v>148</v>
      </c>
      <c r="E69" s="90">
        <v>31.3</v>
      </c>
      <c r="F69" s="90">
        <v>3.9</v>
      </c>
      <c r="G69" s="90">
        <v>42.23</v>
      </c>
      <c r="H69" s="90">
        <v>2.78</v>
      </c>
      <c r="I69" s="90">
        <v>8.18</v>
      </c>
      <c r="J69" s="90">
        <v>2.65</v>
      </c>
      <c r="K69" s="90">
        <v>1.97</v>
      </c>
      <c r="L69" s="90">
        <v>0.21</v>
      </c>
      <c r="M69" s="90">
        <v>0.19</v>
      </c>
      <c r="N69" s="90">
        <v>0.61</v>
      </c>
      <c r="O69" s="90">
        <v>5.97</v>
      </c>
      <c r="P69" s="90">
        <v>0.8</v>
      </c>
      <c r="Q69" s="90">
        <v>99.99</v>
      </c>
      <c r="R69" s="90">
        <v>6.5259999999999998</v>
      </c>
    </row>
    <row r="70" spans="1:18" x14ac:dyDescent="0.35">
      <c r="A70" s="8">
        <v>2293107</v>
      </c>
      <c r="B70" s="8">
        <v>20150169</v>
      </c>
      <c r="C70" s="9">
        <v>750.27499999999998</v>
      </c>
      <c r="D70" s="9" t="s">
        <v>148</v>
      </c>
      <c r="E70" s="90">
        <v>32.39</v>
      </c>
      <c r="F70" s="90">
        <v>15.31</v>
      </c>
      <c r="G70" s="90">
        <v>34.89</v>
      </c>
      <c r="H70" s="90">
        <v>1.42</v>
      </c>
      <c r="I70" s="90">
        <v>6.95</v>
      </c>
      <c r="J70" s="90">
        <v>2.36</v>
      </c>
      <c r="K70" s="90">
        <v>1.1599999999999999</v>
      </c>
      <c r="L70" s="90">
        <v>0</v>
      </c>
      <c r="M70" s="90">
        <v>1.21</v>
      </c>
      <c r="N70" s="90">
        <v>0.41</v>
      </c>
      <c r="O70" s="90">
        <v>3.89</v>
      </c>
      <c r="P70" s="90">
        <v>1.6199999999999999</v>
      </c>
      <c r="Q70" s="90">
        <v>99.99</v>
      </c>
      <c r="R70" s="90">
        <v>5.6929999999999996</v>
      </c>
    </row>
    <row r="71" spans="1:18" x14ac:dyDescent="0.35">
      <c r="A71" s="8">
        <v>2293108</v>
      </c>
      <c r="B71" s="8">
        <v>20150170</v>
      </c>
      <c r="C71" s="9">
        <v>754.96</v>
      </c>
      <c r="D71" s="9" t="s">
        <v>148</v>
      </c>
      <c r="E71" s="90">
        <v>31.33</v>
      </c>
      <c r="F71" s="90">
        <v>12.56</v>
      </c>
      <c r="G71" s="90">
        <v>38.92</v>
      </c>
      <c r="H71" s="90">
        <v>1.51</v>
      </c>
      <c r="I71" s="90">
        <v>8.93</v>
      </c>
      <c r="J71" s="90">
        <v>2.6</v>
      </c>
      <c r="K71" s="90">
        <v>0.30000000000000004</v>
      </c>
      <c r="L71" s="90">
        <v>0.05</v>
      </c>
      <c r="M71" s="90">
        <v>0.22</v>
      </c>
      <c r="N71" s="90">
        <v>0.47</v>
      </c>
      <c r="O71" s="90">
        <v>3.12</v>
      </c>
      <c r="P71" s="90">
        <v>0.69</v>
      </c>
      <c r="Q71" s="90">
        <v>100.00999999999999</v>
      </c>
      <c r="R71" s="90">
        <v>7.5129999999999999</v>
      </c>
    </row>
    <row r="72" spans="1:18" x14ac:dyDescent="0.35">
      <c r="A72" s="8">
        <v>2293109</v>
      </c>
      <c r="B72" s="8">
        <v>20150171</v>
      </c>
      <c r="C72" s="9">
        <v>760.32500000000005</v>
      </c>
      <c r="D72" s="9" t="s">
        <v>148</v>
      </c>
      <c r="E72" s="90">
        <v>30.54</v>
      </c>
      <c r="F72" s="90">
        <v>8.2200000000000006</v>
      </c>
      <c r="G72" s="90">
        <v>40.18</v>
      </c>
      <c r="H72" s="90">
        <v>2.61</v>
      </c>
      <c r="I72" s="90">
        <v>7.03</v>
      </c>
      <c r="J72" s="90">
        <v>2.54</v>
      </c>
      <c r="K72" s="90">
        <v>2.0099999999999998</v>
      </c>
      <c r="L72" s="90">
        <v>0.15</v>
      </c>
      <c r="M72" s="90">
        <v>0.24</v>
      </c>
      <c r="N72" s="90">
        <v>0.55000000000000004</v>
      </c>
      <c r="O72" s="90">
        <v>5.92</v>
      </c>
      <c r="P72" s="90">
        <v>0.79</v>
      </c>
      <c r="Q72" s="90">
        <v>99.990000000000009</v>
      </c>
      <c r="R72" s="90">
        <v>6.2949999999999999</v>
      </c>
    </row>
    <row r="73" spans="1:18" x14ac:dyDescent="0.35">
      <c r="A73" s="8">
        <v>2293110</v>
      </c>
      <c r="B73" s="8">
        <v>20150172</v>
      </c>
      <c r="C73" s="9">
        <v>765.29</v>
      </c>
      <c r="D73" s="9" t="s">
        <v>148</v>
      </c>
      <c r="E73" s="90">
        <v>30.678000000000001</v>
      </c>
      <c r="F73" s="90">
        <v>9.06</v>
      </c>
      <c r="G73" s="90">
        <v>40.020000000000003</v>
      </c>
      <c r="H73" s="90">
        <v>2.16</v>
      </c>
      <c r="I73" s="90">
        <v>6.69</v>
      </c>
      <c r="J73" s="90">
        <v>2.2599999999999998</v>
      </c>
      <c r="K73" s="90">
        <v>1.92</v>
      </c>
      <c r="L73" s="90">
        <v>0.14000000000000001</v>
      </c>
      <c r="M73" s="90">
        <v>0.22</v>
      </c>
      <c r="N73" s="90">
        <v>0.47</v>
      </c>
      <c r="O73" s="90">
        <v>6.38</v>
      </c>
      <c r="P73" s="90">
        <v>0.69</v>
      </c>
      <c r="Q73" s="90">
        <v>99.998000000000005</v>
      </c>
      <c r="R73" s="90">
        <v>6.117</v>
      </c>
    </row>
    <row r="74" spans="1:18" x14ac:dyDescent="0.35">
      <c r="A74" s="8">
        <v>2293111</v>
      </c>
      <c r="B74" s="8">
        <v>20150173</v>
      </c>
      <c r="C74" s="9">
        <v>769.64</v>
      </c>
      <c r="D74" s="9" t="s">
        <v>148</v>
      </c>
      <c r="E74" s="90">
        <v>32.36</v>
      </c>
      <c r="F74" s="90">
        <v>7.4</v>
      </c>
      <c r="G74" s="90">
        <v>38.44</v>
      </c>
      <c r="H74" s="90">
        <v>2.81</v>
      </c>
      <c r="I74" s="90">
        <v>7.07</v>
      </c>
      <c r="J74" s="90">
        <v>2.38</v>
      </c>
      <c r="K74" s="90">
        <v>2.4900000000000002</v>
      </c>
      <c r="L74" s="90">
        <v>0.22</v>
      </c>
      <c r="M74" s="90">
        <v>0.1</v>
      </c>
      <c r="N74" s="90">
        <v>0.55000000000000004</v>
      </c>
      <c r="O74" s="90">
        <v>6.18</v>
      </c>
      <c r="P74" s="90">
        <v>0.65</v>
      </c>
      <c r="Q74" s="90">
        <v>99.999999999999972</v>
      </c>
      <c r="R74" s="90">
        <v>6.1959999999999997</v>
      </c>
    </row>
    <row r="75" spans="1:18" x14ac:dyDescent="0.35">
      <c r="A75" s="8">
        <v>2293112</v>
      </c>
      <c r="B75" s="8">
        <v>20150174</v>
      </c>
      <c r="C75" s="9">
        <v>783.81</v>
      </c>
      <c r="D75" s="9" t="s">
        <v>148</v>
      </c>
      <c r="E75" s="90">
        <v>30.66</v>
      </c>
      <c r="F75" s="90">
        <v>9.33</v>
      </c>
      <c r="G75" s="90">
        <v>38.14</v>
      </c>
      <c r="H75" s="90">
        <v>2.1</v>
      </c>
      <c r="I75" s="90">
        <v>7.96</v>
      </c>
      <c r="J75" s="90">
        <v>2.95</v>
      </c>
      <c r="K75" s="90">
        <v>1.92</v>
      </c>
      <c r="L75" s="90">
        <v>0.15</v>
      </c>
      <c r="M75" s="90">
        <v>0.2</v>
      </c>
      <c r="N75" s="90">
        <v>0.49</v>
      </c>
      <c r="O75" s="90">
        <v>6.12</v>
      </c>
      <c r="P75" s="90">
        <v>0.69</v>
      </c>
      <c r="Q75" s="90">
        <v>100.02000000000001</v>
      </c>
      <c r="R75" s="90">
        <v>6.9660000000000002</v>
      </c>
    </row>
    <row r="76" spans="1:18" x14ac:dyDescent="0.35">
      <c r="A76" s="8">
        <v>2293113</v>
      </c>
      <c r="B76" s="8">
        <v>20150175</v>
      </c>
      <c r="C76" s="9">
        <v>793.36500000000001</v>
      </c>
      <c r="D76" s="9" t="s">
        <v>148</v>
      </c>
      <c r="E76" s="90">
        <v>35.200000000000003</v>
      </c>
      <c r="F76" s="90">
        <v>3.38</v>
      </c>
      <c r="G76" s="90">
        <v>36.630000000000003</v>
      </c>
      <c r="H76" s="90">
        <v>2.72</v>
      </c>
      <c r="I76" s="90">
        <v>8.77</v>
      </c>
      <c r="J76" s="90">
        <v>2.87</v>
      </c>
      <c r="K76" s="90">
        <v>2.77</v>
      </c>
      <c r="L76" s="90">
        <v>0.12</v>
      </c>
      <c r="M76" s="90">
        <v>0.28000000000000003</v>
      </c>
      <c r="N76" s="90">
        <v>0.53</v>
      </c>
      <c r="O76" s="90">
        <v>6.73</v>
      </c>
      <c r="P76" s="90">
        <v>0.81</v>
      </c>
      <c r="Q76" s="90">
        <v>100.00000000000001</v>
      </c>
      <c r="R76" s="90">
        <v>7.3570000000000002</v>
      </c>
    </row>
    <row r="77" spans="1:18" x14ac:dyDescent="0.35">
      <c r="A77" s="8">
        <v>2293114</v>
      </c>
      <c r="B77" s="8">
        <v>20150176</v>
      </c>
      <c r="C77" s="9">
        <v>802.74</v>
      </c>
      <c r="D77" s="9" t="s">
        <v>148</v>
      </c>
      <c r="E77" s="90">
        <v>47.65</v>
      </c>
      <c r="F77" s="90">
        <v>2.0499999999999998</v>
      </c>
      <c r="G77" s="90">
        <v>26.12</v>
      </c>
      <c r="H77" s="90">
        <v>1.72</v>
      </c>
      <c r="I77" s="90">
        <v>12.67</v>
      </c>
      <c r="J77" s="90">
        <v>2.04</v>
      </c>
      <c r="K77" s="90">
        <v>1.46</v>
      </c>
      <c r="L77" s="90">
        <v>0.05</v>
      </c>
      <c r="M77" s="90">
        <v>0.13</v>
      </c>
      <c r="N77" s="90">
        <v>0.45</v>
      </c>
      <c r="O77" s="90">
        <v>5.66</v>
      </c>
      <c r="P77" s="90">
        <v>0.58000000000000007</v>
      </c>
      <c r="Q77" s="90">
        <v>100</v>
      </c>
      <c r="R77" s="90">
        <v>9.359</v>
      </c>
    </row>
    <row r="78" spans="1:18" x14ac:dyDescent="0.35">
      <c r="A78" s="8">
        <v>2293115</v>
      </c>
      <c r="B78" s="8">
        <v>20150177</v>
      </c>
      <c r="C78" s="9">
        <v>812.1099999999999</v>
      </c>
      <c r="D78" s="9" t="s">
        <v>148</v>
      </c>
      <c r="E78" s="90">
        <v>46.1</v>
      </c>
      <c r="F78" s="90">
        <v>2.83</v>
      </c>
      <c r="G78" s="90">
        <v>27.88</v>
      </c>
      <c r="H78" s="90">
        <v>1.34</v>
      </c>
      <c r="I78" s="90">
        <v>12.78</v>
      </c>
      <c r="J78" s="90">
        <v>2.44</v>
      </c>
      <c r="K78" s="90">
        <v>1.1499999999999999</v>
      </c>
      <c r="L78" s="90">
        <v>0.04</v>
      </c>
      <c r="M78" s="90">
        <v>0.09</v>
      </c>
      <c r="N78" s="90">
        <v>0.49</v>
      </c>
      <c r="O78" s="90">
        <v>4.87</v>
      </c>
      <c r="P78" s="90">
        <v>0.57999999999999996</v>
      </c>
      <c r="Q78" s="90">
        <v>100.01</v>
      </c>
      <c r="R78" s="90">
        <v>10.106999999999999</v>
      </c>
    </row>
    <row r="79" spans="1:18" x14ac:dyDescent="0.35">
      <c r="A79" s="8">
        <v>2293116</v>
      </c>
      <c r="B79" s="8">
        <v>20150178</v>
      </c>
      <c r="C79" s="9">
        <v>821.78</v>
      </c>
      <c r="D79" s="9" t="s">
        <v>148</v>
      </c>
      <c r="E79" s="90">
        <v>46.42</v>
      </c>
      <c r="F79" s="90">
        <v>2.2400000000000002</v>
      </c>
      <c r="G79" s="90">
        <v>28.25</v>
      </c>
      <c r="H79" s="90">
        <v>1.38</v>
      </c>
      <c r="I79" s="90">
        <v>12.95</v>
      </c>
      <c r="J79" s="90">
        <v>1.87</v>
      </c>
      <c r="K79" s="90">
        <v>0.93</v>
      </c>
      <c r="L79" s="90">
        <v>0.03</v>
      </c>
      <c r="M79" s="90">
        <v>0.08</v>
      </c>
      <c r="N79" s="90">
        <v>0.49</v>
      </c>
      <c r="O79" s="90">
        <v>5.37</v>
      </c>
      <c r="P79" s="90">
        <v>0.56999999999999995</v>
      </c>
      <c r="Q79" s="90">
        <v>100.01</v>
      </c>
      <c r="R79" s="90">
        <v>10.282</v>
      </c>
    </row>
    <row r="80" spans="1:18" x14ac:dyDescent="0.35">
      <c r="A80" s="8">
        <v>2293117</v>
      </c>
      <c r="B80" s="8">
        <v>20150179</v>
      </c>
      <c r="C80" s="9">
        <v>831.20499999999993</v>
      </c>
      <c r="D80" s="9" t="s">
        <v>148</v>
      </c>
      <c r="E80" s="90">
        <v>43.75</v>
      </c>
      <c r="F80" s="90">
        <v>2.1800000000000002</v>
      </c>
      <c r="G80" s="90">
        <v>25.98</v>
      </c>
      <c r="H80" s="90">
        <v>1.49</v>
      </c>
      <c r="I80" s="90">
        <v>11.81</v>
      </c>
      <c r="J80" s="90">
        <v>2.04</v>
      </c>
      <c r="K80" s="90">
        <v>0.81</v>
      </c>
      <c r="L80" s="90">
        <v>7.0000000000000007E-2</v>
      </c>
      <c r="M80" s="90">
        <v>0.02</v>
      </c>
      <c r="N80" s="90">
        <v>8.4700000000000006</v>
      </c>
      <c r="O80" s="90">
        <v>3.38</v>
      </c>
      <c r="P80" s="90">
        <v>8.49</v>
      </c>
      <c r="Q80" s="90">
        <v>100</v>
      </c>
      <c r="R80" s="90">
        <v>9.4469999999999992</v>
      </c>
    </row>
    <row r="81" spans="1:18" x14ac:dyDescent="0.35">
      <c r="A81" s="8">
        <v>2293118</v>
      </c>
      <c r="B81" s="8">
        <v>20150180</v>
      </c>
      <c r="C81" s="9">
        <v>845.47500000000002</v>
      </c>
      <c r="D81" s="9" t="s">
        <v>148</v>
      </c>
      <c r="E81" s="90">
        <v>56.83</v>
      </c>
      <c r="F81" s="90">
        <v>3.04</v>
      </c>
      <c r="G81" s="90">
        <v>20.190000000000001</v>
      </c>
      <c r="H81" s="90">
        <v>1.27</v>
      </c>
      <c r="I81" s="90">
        <v>12.5</v>
      </c>
      <c r="J81" s="90">
        <v>1.18</v>
      </c>
      <c r="K81" s="90">
        <v>0.73</v>
      </c>
      <c r="L81" s="90">
        <v>0.05</v>
      </c>
      <c r="M81" s="90">
        <v>0.02</v>
      </c>
      <c r="N81" s="90">
        <v>0.38</v>
      </c>
      <c r="O81" s="90">
        <v>3.79</v>
      </c>
      <c r="P81" s="90">
        <v>0.4</v>
      </c>
      <c r="Q81" s="90">
        <v>99.98</v>
      </c>
      <c r="R81" s="90">
        <v>10.688000000000001</v>
      </c>
    </row>
    <row r="82" spans="1:18" x14ac:dyDescent="0.35">
      <c r="A82" s="8">
        <v>2293119</v>
      </c>
      <c r="B82" s="8">
        <v>20150181</v>
      </c>
      <c r="C82" s="9">
        <v>854.93000000000006</v>
      </c>
      <c r="D82" s="9" t="s">
        <v>148</v>
      </c>
      <c r="E82" s="90">
        <v>52.07</v>
      </c>
      <c r="F82" s="90">
        <v>2.78</v>
      </c>
      <c r="G82" s="90">
        <v>23.63</v>
      </c>
      <c r="H82" s="90">
        <v>1.48</v>
      </c>
      <c r="I82" s="90">
        <v>12.27</v>
      </c>
      <c r="J82" s="90">
        <v>1.28</v>
      </c>
      <c r="K82" s="90">
        <v>1.01</v>
      </c>
      <c r="L82" s="90">
        <v>0</v>
      </c>
      <c r="M82" s="90">
        <v>0.02</v>
      </c>
      <c r="N82" s="90">
        <v>0.36</v>
      </c>
      <c r="O82" s="90">
        <v>5.1100000000000003</v>
      </c>
      <c r="P82" s="90">
        <v>0.38</v>
      </c>
      <c r="Q82" s="90">
        <v>100.01</v>
      </c>
      <c r="R82" s="90">
        <v>9.5370000000000008</v>
      </c>
    </row>
    <row r="83" spans="1:18" x14ac:dyDescent="0.35">
      <c r="A83" s="8">
        <v>2293120</v>
      </c>
      <c r="B83" s="8">
        <v>20150182</v>
      </c>
      <c r="C83" s="9">
        <v>864.5</v>
      </c>
      <c r="D83" s="9" t="s">
        <v>148</v>
      </c>
      <c r="E83" s="90">
        <v>45.38</v>
      </c>
      <c r="F83" s="90">
        <v>3.79</v>
      </c>
      <c r="G83" s="90">
        <v>28.26</v>
      </c>
      <c r="H83" s="90">
        <v>1.43</v>
      </c>
      <c r="I83" s="90">
        <v>12.11</v>
      </c>
      <c r="J83" s="90">
        <v>1.72</v>
      </c>
      <c r="K83" s="90">
        <v>0.84</v>
      </c>
      <c r="L83" s="90">
        <v>0</v>
      </c>
      <c r="M83" s="90">
        <v>0.03</v>
      </c>
      <c r="N83" s="90">
        <v>0.49</v>
      </c>
      <c r="O83" s="90">
        <v>5.95</v>
      </c>
      <c r="P83" s="90">
        <v>0.52</v>
      </c>
      <c r="Q83" s="90">
        <v>100.00000000000001</v>
      </c>
      <c r="R83" s="90">
        <v>9.4169999999999998</v>
      </c>
    </row>
    <row r="84" spans="1:18" x14ac:dyDescent="0.35">
      <c r="A84" s="8">
        <v>2293121</v>
      </c>
      <c r="B84" s="8">
        <v>20150183</v>
      </c>
      <c r="C84" s="9">
        <v>873.76499999999999</v>
      </c>
      <c r="D84" s="9" t="s">
        <v>148</v>
      </c>
      <c r="E84" s="90">
        <v>41.28</v>
      </c>
      <c r="F84" s="90">
        <v>4.3600000000000003</v>
      </c>
      <c r="G84" s="90">
        <v>31.82</v>
      </c>
      <c r="H84" s="90">
        <v>1.49</v>
      </c>
      <c r="I84" s="90">
        <v>11.36</v>
      </c>
      <c r="J84" s="90">
        <v>1.83</v>
      </c>
      <c r="K84" s="90">
        <v>0.69</v>
      </c>
      <c r="L84" s="90">
        <v>0</v>
      </c>
      <c r="M84" s="90">
        <v>0.02</v>
      </c>
      <c r="N84" s="90">
        <v>0.54</v>
      </c>
      <c r="O84" s="90">
        <v>6.6</v>
      </c>
      <c r="P84" s="90">
        <v>0.56000000000000005</v>
      </c>
      <c r="Q84" s="90">
        <v>99.99</v>
      </c>
      <c r="R84" s="90">
        <v>8.6810000000000009</v>
      </c>
    </row>
    <row r="85" spans="1:18" x14ac:dyDescent="0.35">
      <c r="A85" s="8">
        <v>2293122</v>
      </c>
      <c r="B85" s="8">
        <v>20150184</v>
      </c>
      <c r="C85" s="9">
        <v>883.625</v>
      </c>
      <c r="D85" s="9" t="s">
        <v>148</v>
      </c>
      <c r="E85" s="90">
        <v>41.88</v>
      </c>
      <c r="F85" s="90">
        <v>2.5099999999999998</v>
      </c>
      <c r="G85" s="90">
        <v>31.89</v>
      </c>
      <c r="H85" s="90">
        <v>1.6</v>
      </c>
      <c r="I85" s="90">
        <v>11.75</v>
      </c>
      <c r="J85" s="90">
        <v>1.87</v>
      </c>
      <c r="K85" s="90">
        <v>1.0900000000000001</v>
      </c>
      <c r="L85" s="90">
        <v>0</v>
      </c>
      <c r="M85" s="90">
        <v>0.02</v>
      </c>
      <c r="N85" s="90">
        <v>0.46</v>
      </c>
      <c r="O85" s="90">
        <v>6.93</v>
      </c>
      <c r="P85" s="90">
        <v>0.48000000000000004</v>
      </c>
      <c r="Q85" s="90">
        <v>100</v>
      </c>
      <c r="R85" s="90">
        <v>8.5340000000000007</v>
      </c>
    </row>
    <row r="86" spans="1:18" x14ac:dyDescent="0.35">
      <c r="A86" s="8">
        <v>2293123</v>
      </c>
      <c r="B86" s="8">
        <v>20150185</v>
      </c>
      <c r="C86" s="9">
        <v>898.25</v>
      </c>
      <c r="D86" s="9" t="s">
        <v>148</v>
      </c>
      <c r="E86" s="90">
        <v>40.630000000000003</v>
      </c>
      <c r="F86" s="90">
        <v>1.62</v>
      </c>
      <c r="G86" s="90">
        <v>19.309999999999999</v>
      </c>
      <c r="H86" s="90">
        <v>1.22</v>
      </c>
      <c r="I86" s="90">
        <v>10.72</v>
      </c>
      <c r="J86" s="90">
        <v>1.2</v>
      </c>
      <c r="K86" s="90">
        <v>0.7</v>
      </c>
      <c r="L86" s="90">
        <v>0.45</v>
      </c>
      <c r="M86" s="90">
        <v>0.02</v>
      </c>
      <c r="N86" s="90">
        <v>20.03</v>
      </c>
      <c r="O86" s="90">
        <v>4.0999999999999996</v>
      </c>
      <c r="P86" s="90">
        <v>20.05</v>
      </c>
      <c r="Q86" s="90">
        <v>100</v>
      </c>
      <c r="R86" s="90">
        <v>9.9589999999999996</v>
      </c>
    </row>
    <row r="87" spans="1:18" x14ac:dyDescent="0.35">
      <c r="A87" s="8">
        <v>2293124</v>
      </c>
      <c r="B87" s="8">
        <v>20150186</v>
      </c>
      <c r="C87" s="9">
        <v>912.36500000000001</v>
      </c>
      <c r="D87" s="9" t="s">
        <v>148</v>
      </c>
      <c r="E87" s="90">
        <v>55.01</v>
      </c>
      <c r="F87" s="90">
        <v>6.5</v>
      </c>
      <c r="G87" s="90">
        <v>17.45</v>
      </c>
      <c r="H87" s="90">
        <v>1.24</v>
      </c>
      <c r="I87" s="90">
        <v>12.63</v>
      </c>
      <c r="J87" s="90">
        <v>0.78</v>
      </c>
      <c r="K87" s="90">
        <v>1.63</v>
      </c>
      <c r="L87" s="90">
        <v>0.33</v>
      </c>
      <c r="M87" s="90">
        <v>0.01</v>
      </c>
      <c r="N87" s="90">
        <v>0.81</v>
      </c>
      <c r="O87" s="90">
        <v>3.6</v>
      </c>
      <c r="P87" s="90">
        <v>0.82000000000000006</v>
      </c>
      <c r="Q87" s="90">
        <v>99.99</v>
      </c>
      <c r="R87" s="90">
        <v>8.2159999999999993</v>
      </c>
    </row>
    <row r="88" spans="1:18" x14ac:dyDescent="0.35">
      <c r="A88" s="8">
        <v>2293125</v>
      </c>
      <c r="B88" s="8">
        <v>20150187</v>
      </c>
      <c r="C88" s="9">
        <v>922.04499999999996</v>
      </c>
      <c r="D88" s="9" t="s">
        <v>148</v>
      </c>
      <c r="E88" s="90">
        <v>42.6</v>
      </c>
      <c r="F88" s="90">
        <v>5.79</v>
      </c>
      <c r="G88" s="90">
        <v>29.55</v>
      </c>
      <c r="H88" s="90">
        <v>1.35</v>
      </c>
      <c r="I88" s="90">
        <v>11.66</v>
      </c>
      <c r="J88" s="90">
        <v>1.33</v>
      </c>
      <c r="K88" s="90">
        <v>2.23</v>
      </c>
      <c r="L88" s="90">
        <v>0.28000000000000003</v>
      </c>
      <c r="M88" s="90">
        <v>0.01</v>
      </c>
      <c r="N88" s="90">
        <v>0.60000000000000009</v>
      </c>
      <c r="O88" s="90">
        <v>4.6100000000000003</v>
      </c>
      <c r="P88" s="90">
        <v>0.6100000000000001</v>
      </c>
      <c r="Q88" s="90">
        <v>100.00999999999999</v>
      </c>
      <c r="R88" s="90">
        <v>6.827</v>
      </c>
    </row>
    <row r="89" spans="1:18" x14ac:dyDescent="0.35">
      <c r="A89" s="8">
        <v>2293126</v>
      </c>
      <c r="B89" s="8">
        <v>20150188</v>
      </c>
      <c r="C89" s="9">
        <v>926.59</v>
      </c>
      <c r="D89" s="9" t="s">
        <v>148</v>
      </c>
      <c r="E89" s="90">
        <v>42.08</v>
      </c>
      <c r="F89" s="90">
        <v>2.68</v>
      </c>
      <c r="G89" s="90">
        <v>30.08</v>
      </c>
      <c r="H89" s="90">
        <v>2.66</v>
      </c>
      <c r="I89" s="90">
        <v>12.92</v>
      </c>
      <c r="J89" s="90">
        <v>1.2</v>
      </c>
      <c r="K89" s="90">
        <v>2.11</v>
      </c>
      <c r="L89" s="90">
        <v>0.17</v>
      </c>
      <c r="M89" s="90">
        <v>0.02</v>
      </c>
      <c r="N89" s="90">
        <v>0.49</v>
      </c>
      <c r="O89" s="90">
        <v>5.6</v>
      </c>
      <c r="P89" s="90">
        <v>0.51</v>
      </c>
      <c r="Q89" s="90">
        <v>100.00999999999999</v>
      </c>
      <c r="R89" s="90">
        <v>6.6370000000000005</v>
      </c>
    </row>
    <row r="90" spans="1:18" x14ac:dyDescent="0.35">
      <c r="A90" s="8">
        <v>2293127</v>
      </c>
      <c r="B90" s="8">
        <v>20150189</v>
      </c>
      <c r="C90" s="9">
        <v>931.52500000000009</v>
      </c>
      <c r="D90" s="9" t="s">
        <v>148</v>
      </c>
      <c r="E90" s="90">
        <v>43.86</v>
      </c>
      <c r="F90" s="90">
        <v>3.32</v>
      </c>
      <c r="G90" s="90">
        <v>27.7</v>
      </c>
      <c r="H90" s="90">
        <v>1.56</v>
      </c>
      <c r="I90" s="90">
        <v>12.73</v>
      </c>
      <c r="J90" s="90">
        <v>1.23</v>
      </c>
      <c r="K90" s="90">
        <v>2.59</v>
      </c>
      <c r="L90" s="90">
        <v>0.21</v>
      </c>
      <c r="M90" s="90">
        <v>0.02</v>
      </c>
      <c r="N90" s="90">
        <v>0.47</v>
      </c>
      <c r="O90" s="90">
        <v>6.32</v>
      </c>
      <c r="P90" s="90">
        <v>0.49</v>
      </c>
      <c r="Q90" s="90">
        <v>100.00999999999999</v>
      </c>
      <c r="R90" s="90">
        <v>7.1115000000000004</v>
      </c>
    </row>
    <row r="91" spans="1:18" x14ac:dyDescent="0.35">
      <c r="A91" s="8">
        <v>2293128</v>
      </c>
      <c r="B91" s="8">
        <v>20150190</v>
      </c>
      <c r="C91" s="9">
        <v>940.68499999999995</v>
      </c>
      <c r="D91" s="9" t="s">
        <v>148</v>
      </c>
      <c r="E91" s="90">
        <v>43.28</v>
      </c>
      <c r="F91" s="90">
        <v>6.99</v>
      </c>
      <c r="G91" s="90">
        <v>27.03</v>
      </c>
      <c r="H91" s="90">
        <v>1.36</v>
      </c>
      <c r="I91" s="90">
        <v>11.32</v>
      </c>
      <c r="J91" s="90">
        <v>1.1599999999999999</v>
      </c>
      <c r="K91" s="90">
        <v>1.49</v>
      </c>
      <c r="L91" s="90">
        <v>0.33</v>
      </c>
      <c r="M91" s="90">
        <v>0.01</v>
      </c>
      <c r="N91" s="90">
        <v>0.53</v>
      </c>
      <c r="O91" s="90">
        <v>6.5</v>
      </c>
      <c r="P91" s="90">
        <v>0.54</v>
      </c>
      <c r="Q91" s="90">
        <v>100</v>
      </c>
      <c r="R91" s="90">
        <v>6.6589999999999998</v>
      </c>
    </row>
    <row r="92" spans="1:18" x14ac:dyDescent="0.35">
      <c r="A92" s="8">
        <v>2293129</v>
      </c>
      <c r="B92" s="8">
        <v>20150191</v>
      </c>
      <c r="C92" s="9">
        <v>950.64</v>
      </c>
      <c r="D92" s="9" t="s">
        <v>149</v>
      </c>
      <c r="E92" s="90">
        <v>37.590000000000003</v>
      </c>
      <c r="F92" s="90">
        <v>6.49</v>
      </c>
      <c r="G92" s="90">
        <v>34.950000000000003</v>
      </c>
      <c r="H92" s="90">
        <v>1.34</v>
      </c>
      <c r="I92" s="90">
        <v>11.5</v>
      </c>
      <c r="J92" s="90">
        <v>2.5</v>
      </c>
      <c r="K92" s="90">
        <v>0.18</v>
      </c>
      <c r="L92" s="90">
        <v>0.24</v>
      </c>
      <c r="M92" s="90">
        <v>0.05</v>
      </c>
      <c r="N92" s="90">
        <v>0.49</v>
      </c>
      <c r="O92" s="90">
        <v>4.67</v>
      </c>
      <c r="P92" s="90">
        <v>0.54</v>
      </c>
      <c r="Q92" s="90">
        <v>100.00000000000001</v>
      </c>
      <c r="R92" s="90">
        <v>8.6270000000000007</v>
      </c>
    </row>
    <row r="93" spans="1:18" x14ac:dyDescent="0.35">
      <c r="A93" s="8">
        <v>2293130</v>
      </c>
      <c r="B93" s="8">
        <v>20150192</v>
      </c>
      <c r="C93" s="9">
        <v>957.65</v>
      </c>
      <c r="D93" s="9" t="s">
        <v>149</v>
      </c>
      <c r="E93" s="90">
        <v>37.46</v>
      </c>
      <c r="F93" s="90">
        <v>12.25</v>
      </c>
      <c r="G93" s="90">
        <v>33.700000000000003</v>
      </c>
      <c r="H93" s="90">
        <v>0.93</v>
      </c>
      <c r="I93" s="90">
        <v>9.74</v>
      </c>
      <c r="J93" s="90">
        <v>2.17</v>
      </c>
      <c r="K93" s="90">
        <v>0.12</v>
      </c>
      <c r="L93" s="90">
        <v>0.38</v>
      </c>
      <c r="M93" s="90">
        <v>0.05</v>
      </c>
      <c r="N93" s="90">
        <v>0.34</v>
      </c>
      <c r="O93" s="90">
        <v>2.86</v>
      </c>
      <c r="P93" s="90">
        <v>0.39</v>
      </c>
      <c r="Q93" s="90">
        <v>100.00000000000001</v>
      </c>
      <c r="R93" s="90">
        <v>7.0620000000000003</v>
      </c>
    </row>
    <row r="94" spans="1:18" x14ac:dyDescent="0.35">
      <c r="A94" s="8">
        <v>2293131</v>
      </c>
      <c r="B94" s="8">
        <v>20150193</v>
      </c>
      <c r="C94" s="9">
        <v>983.375</v>
      </c>
      <c r="D94" s="9" t="s">
        <v>149</v>
      </c>
      <c r="E94" s="90">
        <v>36.450000000000003</v>
      </c>
      <c r="F94" s="90">
        <v>8.3000000000000007</v>
      </c>
      <c r="G94" s="90">
        <v>32.590000000000003</v>
      </c>
      <c r="H94" s="90">
        <v>1.1400000000000001</v>
      </c>
      <c r="I94" s="90">
        <v>11.18</v>
      </c>
      <c r="J94" s="90">
        <v>2.4900000000000002</v>
      </c>
      <c r="K94" s="90">
        <v>0.18</v>
      </c>
      <c r="L94" s="90">
        <v>0.31</v>
      </c>
      <c r="M94" s="90">
        <v>0.12</v>
      </c>
      <c r="N94" s="90">
        <v>0.45</v>
      </c>
      <c r="O94" s="90">
        <v>6.8</v>
      </c>
      <c r="P94" s="90">
        <v>0.57000000000000006</v>
      </c>
      <c r="Q94" s="90">
        <v>100.01</v>
      </c>
      <c r="R94" s="90">
        <v>8.4420000000000002</v>
      </c>
    </row>
    <row r="95" spans="1:18" x14ac:dyDescent="0.35">
      <c r="A95" s="8">
        <v>2293132</v>
      </c>
      <c r="B95" s="8">
        <v>20150194</v>
      </c>
      <c r="C95" s="9">
        <v>1002.46</v>
      </c>
      <c r="D95" s="9" t="s">
        <v>149</v>
      </c>
      <c r="E95" s="90">
        <v>30.29</v>
      </c>
      <c r="F95" s="90">
        <v>10.7</v>
      </c>
      <c r="G95" s="90">
        <v>34.19</v>
      </c>
      <c r="H95" s="90">
        <v>1.08</v>
      </c>
      <c r="I95" s="90">
        <v>9.86</v>
      </c>
      <c r="J95" s="90">
        <v>2.64</v>
      </c>
      <c r="K95" s="90">
        <v>0.15</v>
      </c>
      <c r="L95" s="90">
        <v>0.36</v>
      </c>
      <c r="M95" s="90">
        <v>0.19</v>
      </c>
      <c r="N95" s="90">
        <v>0.57999999999999996</v>
      </c>
      <c r="O95" s="90">
        <v>9.9700000000000006</v>
      </c>
      <c r="P95" s="90">
        <v>0.77</v>
      </c>
      <c r="Q95" s="90">
        <v>100.00999999999999</v>
      </c>
      <c r="R95" s="90">
        <v>7.702</v>
      </c>
    </row>
    <row r="96" spans="1:18" x14ac:dyDescent="0.35">
      <c r="A96" s="6">
        <v>2293133</v>
      </c>
      <c r="B96" s="6">
        <v>20150195</v>
      </c>
      <c r="C96" s="7">
        <v>1019.745</v>
      </c>
      <c r="D96" s="9" t="s">
        <v>149</v>
      </c>
      <c r="E96" s="91">
        <v>19.850000000000001</v>
      </c>
      <c r="F96" s="91">
        <v>13.53</v>
      </c>
      <c r="G96" s="91">
        <v>32.36</v>
      </c>
      <c r="H96" s="91">
        <v>0.92</v>
      </c>
      <c r="I96" s="91">
        <v>7.95</v>
      </c>
      <c r="J96" s="91">
        <v>2.77</v>
      </c>
      <c r="K96" s="91">
        <v>0.16</v>
      </c>
      <c r="L96" s="91">
        <v>0.44</v>
      </c>
      <c r="M96" s="91">
        <v>0.27</v>
      </c>
      <c r="N96" s="91">
        <v>1.73</v>
      </c>
      <c r="O96" s="91">
        <v>20.02</v>
      </c>
      <c r="P96" s="91">
        <v>2</v>
      </c>
      <c r="Q96" s="91">
        <v>100</v>
      </c>
      <c r="R96" s="91">
        <v>7.18</v>
      </c>
    </row>
    <row r="97" spans="1:18" x14ac:dyDescent="0.35">
      <c r="A97" s="6">
        <v>2293138</v>
      </c>
      <c r="B97" s="6">
        <v>20150200</v>
      </c>
      <c r="C97" s="7">
        <v>1040.855</v>
      </c>
      <c r="D97" s="9" t="s">
        <v>149</v>
      </c>
      <c r="E97" s="91">
        <v>43.61</v>
      </c>
      <c r="F97" s="91">
        <v>6.79</v>
      </c>
      <c r="G97" s="91">
        <v>27.66</v>
      </c>
      <c r="H97" s="91">
        <v>1.39</v>
      </c>
      <c r="I97" s="91">
        <v>10.79</v>
      </c>
      <c r="J97" s="91">
        <v>1.1599999999999999</v>
      </c>
      <c r="K97" s="91">
        <v>1.49</v>
      </c>
      <c r="L97" s="91">
        <v>0.12</v>
      </c>
      <c r="M97" s="91">
        <v>0.17</v>
      </c>
      <c r="N97" s="91">
        <v>0.30000000000000004</v>
      </c>
      <c r="O97" s="91">
        <v>6.51</v>
      </c>
      <c r="P97" s="91">
        <v>0.47000000000000008</v>
      </c>
      <c r="Q97" s="91">
        <v>99.99</v>
      </c>
      <c r="R97" s="91">
        <v>8.0250000000000004</v>
      </c>
    </row>
    <row r="98" spans="1:18" x14ac:dyDescent="0.35">
      <c r="A98" s="6">
        <v>2293142</v>
      </c>
      <c r="B98" s="6">
        <v>20150204</v>
      </c>
      <c r="C98" s="7">
        <v>1055.1500000000001</v>
      </c>
      <c r="D98" s="9" t="s">
        <v>149</v>
      </c>
      <c r="E98" s="91">
        <v>26.95</v>
      </c>
      <c r="F98" s="91">
        <v>15.96</v>
      </c>
      <c r="G98" s="91">
        <v>38.270000000000003</v>
      </c>
      <c r="H98" s="91">
        <v>1.1599999999999999</v>
      </c>
      <c r="I98" s="91">
        <v>8.2799999999999994</v>
      </c>
      <c r="J98" s="91">
        <v>2.86</v>
      </c>
      <c r="K98" s="91">
        <v>0.16</v>
      </c>
      <c r="L98" s="91">
        <v>0.69</v>
      </c>
      <c r="M98" s="91">
        <v>0.09</v>
      </c>
      <c r="N98" s="91">
        <v>0.47</v>
      </c>
      <c r="O98" s="91">
        <v>5.0999999999999996</v>
      </c>
      <c r="P98" s="91">
        <v>0.55999999999999994</v>
      </c>
      <c r="Q98" s="91">
        <v>99.99</v>
      </c>
      <c r="R98" s="91">
        <v>6.6520000000000001</v>
      </c>
    </row>
    <row r="99" spans="1:18" x14ac:dyDescent="0.35">
      <c r="A99" s="6">
        <v>2293134</v>
      </c>
      <c r="B99" s="6">
        <v>20150196</v>
      </c>
      <c r="C99" s="7">
        <v>1088.21</v>
      </c>
      <c r="D99" s="9" t="s">
        <v>149</v>
      </c>
      <c r="E99" s="91">
        <v>41.34</v>
      </c>
      <c r="F99" s="91">
        <v>11.27</v>
      </c>
      <c r="G99" s="91">
        <v>26.23</v>
      </c>
      <c r="H99" s="91">
        <v>1.08</v>
      </c>
      <c r="I99" s="91">
        <v>11.31</v>
      </c>
      <c r="J99" s="91">
        <v>1.6800000000000002</v>
      </c>
      <c r="K99" s="91">
        <v>0.15</v>
      </c>
      <c r="L99" s="91">
        <v>0.38</v>
      </c>
      <c r="M99" s="91">
        <v>0.18</v>
      </c>
      <c r="N99" s="91">
        <v>0.60000000000000009</v>
      </c>
      <c r="O99" s="91">
        <v>5.78</v>
      </c>
      <c r="P99" s="91">
        <v>0.78</v>
      </c>
      <c r="Q99" s="91">
        <v>100.00000000000001</v>
      </c>
      <c r="R99" s="91">
        <v>7.3710000000000004</v>
      </c>
    </row>
    <row r="100" spans="1:18" x14ac:dyDescent="0.35">
      <c r="A100" s="6">
        <v>2293139</v>
      </c>
      <c r="B100" s="6">
        <v>20150201</v>
      </c>
      <c r="C100" s="7">
        <v>1117.4749999999999</v>
      </c>
      <c r="D100" s="9" t="s">
        <v>149</v>
      </c>
      <c r="E100" s="91">
        <v>37.450000000000003</v>
      </c>
      <c r="F100" s="91">
        <v>6.53</v>
      </c>
      <c r="G100" s="91">
        <v>35.159999999999997</v>
      </c>
      <c r="H100" s="91">
        <v>1.35</v>
      </c>
      <c r="I100" s="91">
        <v>11.24</v>
      </c>
      <c r="J100" s="91">
        <v>2.48</v>
      </c>
      <c r="K100" s="91">
        <v>0.2</v>
      </c>
      <c r="L100" s="91">
        <v>0.24</v>
      </c>
      <c r="M100" s="91">
        <v>0.05</v>
      </c>
      <c r="N100" s="91">
        <v>0.44</v>
      </c>
      <c r="O100" s="91">
        <v>4.87</v>
      </c>
      <c r="P100" s="91">
        <v>0.49</v>
      </c>
      <c r="Q100" s="91">
        <v>100.00999999999999</v>
      </c>
      <c r="R100" s="91">
        <v>7.1260000000000003</v>
      </c>
    </row>
    <row r="101" spans="1:18" x14ac:dyDescent="0.35">
      <c r="A101" s="6">
        <v>2293135</v>
      </c>
      <c r="B101" s="6">
        <v>20150197</v>
      </c>
      <c r="C101" s="7">
        <v>1122.4000000000001</v>
      </c>
      <c r="D101" s="9" t="s">
        <v>149</v>
      </c>
      <c r="E101" s="91">
        <v>31.97</v>
      </c>
      <c r="F101" s="91">
        <v>8.1300000000000008</v>
      </c>
      <c r="G101" s="91">
        <v>37.270000000000003</v>
      </c>
      <c r="H101" s="91">
        <v>1.4</v>
      </c>
      <c r="I101" s="91">
        <v>9.33</v>
      </c>
      <c r="J101" s="91">
        <v>2.14</v>
      </c>
      <c r="K101" s="91">
        <v>1.02</v>
      </c>
      <c r="L101" s="91">
        <v>0.31</v>
      </c>
      <c r="M101" s="91">
        <v>0.14000000000000001</v>
      </c>
      <c r="N101" s="91">
        <v>3.01</v>
      </c>
      <c r="O101" s="91">
        <v>5.28</v>
      </c>
      <c r="P101" s="91">
        <v>3.15</v>
      </c>
      <c r="Q101" s="91">
        <v>100.00000000000001</v>
      </c>
      <c r="R101" s="91">
        <v>6.7549999999999999</v>
      </c>
    </row>
    <row r="102" spans="1:18" x14ac:dyDescent="0.35">
      <c r="A102" s="6">
        <v>2293140</v>
      </c>
      <c r="B102" s="6">
        <v>20150202</v>
      </c>
      <c r="C102" s="7">
        <v>1127.0999999999999</v>
      </c>
      <c r="D102" s="9" t="s">
        <v>149</v>
      </c>
      <c r="E102" s="91">
        <v>26.4</v>
      </c>
      <c r="F102" s="91">
        <v>9.26</v>
      </c>
      <c r="G102" s="91">
        <v>46.33</v>
      </c>
      <c r="H102" s="91">
        <v>1.63</v>
      </c>
      <c r="I102" s="91">
        <v>8.2200000000000006</v>
      </c>
      <c r="J102" s="91">
        <v>2.17</v>
      </c>
      <c r="K102" s="91">
        <v>0.62</v>
      </c>
      <c r="L102" s="91">
        <v>0.41</v>
      </c>
      <c r="M102" s="91">
        <v>7.0000000000000007E-2</v>
      </c>
      <c r="N102" s="91">
        <v>0.4</v>
      </c>
      <c r="O102" s="91">
        <v>4.49</v>
      </c>
      <c r="P102" s="91">
        <v>0.47000000000000003</v>
      </c>
      <c r="Q102" s="91">
        <v>99.999999999999986</v>
      </c>
      <c r="R102" s="91">
        <v>8.6549999999999994</v>
      </c>
    </row>
    <row r="103" spans="1:18" x14ac:dyDescent="0.35">
      <c r="A103" s="6">
        <v>2293136</v>
      </c>
      <c r="B103" s="6">
        <v>20150198</v>
      </c>
      <c r="C103" s="7">
        <v>1131.7350000000001</v>
      </c>
      <c r="D103" s="9" t="s">
        <v>149</v>
      </c>
      <c r="E103" s="91">
        <v>21.78</v>
      </c>
      <c r="F103" s="91">
        <v>10.86</v>
      </c>
      <c r="G103" s="91">
        <v>48.13</v>
      </c>
      <c r="H103" s="91">
        <v>1.6800000000000002</v>
      </c>
      <c r="I103" s="91">
        <v>7.2</v>
      </c>
      <c r="J103" s="91">
        <v>2.63</v>
      </c>
      <c r="K103" s="91">
        <v>0.14000000000000001</v>
      </c>
      <c r="L103" s="91">
        <v>0.34</v>
      </c>
      <c r="M103" s="91">
        <v>0.03</v>
      </c>
      <c r="N103" s="91">
        <v>1.0900000000000001</v>
      </c>
      <c r="O103" s="91">
        <v>6.12</v>
      </c>
      <c r="P103" s="91">
        <v>1.1200000000000001</v>
      </c>
      <c r="Q103" s="91">
        <v>100.00000000000001</v>
      </c>
      <c r="R103" s="91">
        <v>6.3040000000000003</v>
      </c>
    </row>
    <row r="104" spans="1:18" x14ac:dyDescent="0.35">
      <c r="A104" s="6">
        <v>2293137</v>
      </c>
      <c r="B104" s="6">
        <v>20150199</v>
      </c>
      <c r="C104" s="7">
        <v>1141.415</v>
      </c>
      <c r="D104" s="9" t="s">
        <v>149</v>
      </c>
      <c r="E104" s="91">
        <v>43.92</v>
      </c>
      <c r="F104" s="91">
        <v>3.4</v>
      </c>
      <c r="G104" s="91">
        <v>28.48</v>
      </c>
      <c r="H104" s="91">
        <v>1.52</v>
      </c>
      <c r="I104" s="91">
        <v>11.51</v>
      </c>
      <c r="J104" s="91">
        <v>1.2</v>
      </c>
      <c r="K104" s="91">
        <v>2.54</v>
      </c>
      <c r="L104" s="91">
        <v>0.08</v>
      </c>
      <c r="M104" s="91">
        <v>0.12</v>
      </c>
      <c r="N104" s="91">
        <v>1.26</v>
      </c>
      <c r="O104" s="91">
        <v>5.97</v>
      </c>
      <c r="P104" s="91">
        <v>1.38</v>
      </c>
      <c r="Q104" s="91">
        <v>100.00000000000001</v>
      </c>
      <c r="R104" s="91">
        <v>9.6980000000000004</v>
      </c>
    </row>
    <row r="105" spans="1:18" x14ac:dyDescent="0.35">
      <c r="A105" s="6">
        <v>2293141</v>
      </c>
      <c r="B105" s="6">
        <v>20150203</v>
      </c>
      <c r="C105" s="7">
        <v>1150.625</v>
      </c>
      <c r="D105" s="9" t="s">
        <v>149</v>
      </c>
      <c r="E105" s="91">
        <v>28.62</v>
      </c>
      <c r="F105" s="91">
        <v>18.510000000000002</v>
      </c>
      <c r="G105" s="91">
        <v>32.29</v>
      </c>
      <c r="H105" s="91">
        <v>1.91</v>
      </c>
      <c r="I105" s="91">
        <v>16.45</v>
      </c>
      <c r="J105" s="91">
        <v>1.37</v>
      </c>
      <c r="K105" s="91">
        <v>0.32</v>
      </c>
      <c r="L105" s="91">
        <v>0.14000000000000001</v>
      </c>
      <c r="M105" s="91">
        <v>0.15</v>
      </c>
      <c r="N105" s="91">
        <v>0.16</v>
      </c>
      <c r="O105" s="91">
        <v>0.08</v>
      </c>
      <c r="P105" s="91">
        <v>0.31</v>
      </c>
      <c r="Q105" s="91">
        <v>99.999999999999986</v>
      </c>
      <c r="R105" s="91">
        <v>6.71</v>
      </c>
    </row>
    <row r="106" spans="1:18" x14ac:dyDescent="0.35">
      <c r="A106" s="6">
        <v>2293143</v>
      </c>
      <c r="B106" s="6">
        <v>20150205</v>
      </c>
      <c r="C106" s="7">
        <v>1155.43</v>
      </c>
      <c r="D106" s="9" t="s">
        <v>149</v>
      </c>
      <c r="E106" s="91">
        <v>17.05</v>
      </c>
      <c r="F106" s="91">
        <v>14.67</v>
      </c>
      <c r="G106" s="91">
        <v>51.42</v>
      </c>
      <c r="H106" s="91">
        <v>1.72</v>
      </c>
      <c r="I106" s="91">
        <v>6.19</v>
      </c>
      <c r="J106" s="91">
        <v>2.74</v>
      </c>
      <c r="K106" s="91">
        <v>0.19</v>
      </c>
      <c r="L106" s="91">
        <v>0.57000000000000006</v>
      </c>
      <c r="M106" s="91">
        <v>0.08</v>
      </c>
      <c r="N106" s="91">
        <v>0.47</v>
      </c>
      <c r="O106" s="91">
        <v>4.92</v>
      </c>
      <c r="P106" s="91">
        <v>0.54999999999999993</v>
      </c>
      <c r="Q106" s="91">
        <v>100.01999999999998</v>
      </c>
      <c r="R106" s="91">
        <v>6.7030000000000003</v>
      </c>
    </row>
    <row r="107" spans="1:18" x14ac:dyDescent="0.35">
      <c r="A107" s="6">
        <v>2293144</v>
      </c>
      <c r="B107" s="6">
        <v>20150206</v>
      </c>
      <c r="C107" s="7">
        <v>1164.9000000000001</v>
      </c>
      <c r="D107" s="9" t="s">
        <v>149</v>
      </c>
      <c r="E107" s="91">
        <v>28.49</v>
      </c>
      <c r="F107" s="91">
        <v>13.8</v>
      </c>
      <c r="G107" s="91">
        <v>38.65</v>
      </c>
      <c r="H107" s="91">
        <v>1.4</v>
      </c>
      <c r="I107" s="91">
        <v>6.93</v>
      </c>
      <c r="J107" s="91">
        <v>2.08</v>
      </c>
      <c r="K107" s="91">
        <v>0.22</v>
      </c>
      <c r="L107" s="91">
        <v>0.43</v>
      </c>
      <c r="M107" s="91">
        <v>0.03</v>
      </c>
      <c r="N107" s="91">
        <v>0.36</v>
      </c>
      <c r="O107" s="91">
        <v>7.59</v>
      </c>
      <c r="P107" s="91">
        <v>0.39</v>
      </c>
      <c r="Q107" s="91">
        <v>99.980000000000018</v>
      </c>
      <c r="R107" s="91">
        <v>6.7889999999999997</v>
      </c>
    </row>
    <row r="108" spans="1:18" x14ac:dyDescent="0.35">
      <c r="A108" s="6">
        <v>2293145</v>
      </c>
      <c r="B108" s="6">
        <v>20150207</v>
      </c>
      <c r="C108" s="7">
        <v>1174.6199999999999</v>
      </c>
      <c r="D108" s="9" t="s">
        <v>149</v>
      </c>
      <c r="E108" s="91">
        <v>23.28</v>
      </c>
      <c r="F108" s="91">
        <v>17.8</v>
      </c>
      <c r="G108" s="91">
        <v>41.12</v>
      </c>
      <c r="H108" s="91">
        <v>1.48</v>
      </c>
      <c r="I108" s="91">
        <v>6.93</v>
      </c>
      <c r="J108" s="91">
        <v>2.57</v>
      </c>
      <c r="K108" s="91">
        <v>0.26</v>
      </c>
      <c r="L108" s="91">
        <v>0.74</v>
      </c>
      <c r="M108" s="91">
        <v>0.11</v>
      </c>
      <c r="N108" s="91">
        <v>0.4</v>
      </c>
      <c r="O108" s="91">
        <v>5.31</v>
      </c>
      <c r="P108" s="91">
        <v>0.51</v>
      </c>
      <c r="Q108" s="91">
        <v>100</v>
      </c>
      <c r="R108" s="91">
        <v>6.9790000000000001</v>
      </c>
    </row>
    <row r="109" spans="1:18" x14ac:dyDescent="0.35">
      <c r="A109" s="6">
        <v>2293146</v>
      </c>
      <c r="B109" s="6">
        <v>20150208</v>
      </c>
      <c r="C109" s="7">
        <v>1193.675</v>
      </c>
      <c r="D109" s="9" t="s">
        <v>149</v>
      </c>
      <c r="E109" s="91">
        <v>22.4</v>
      </c>
      <c r="F109" s="91">
        <v>16.170000000000002</v>
      </c>
      <c r="G109" s="91">
        <v>44.86</v>
      </c>
      <c r="H109" s="91">
        <v>1.35</v>
      </c>
      <c r="I109" s="91">
        <v>6.71</v>
      </c>
      <c r="J109" s="91">
        <v>2.19</v>
      </c>
      <c r="K109" s="91">
        <v>0.24</v>
      </c>
      <c r="L109" s="91">
        <v>0.44</v>
      </c>
      <c r="M109" s="91">
        <v>0.03</v>
      </c>
      <c r="N109" s="91">
        <v>0.47</v>
      </c>
      <c r="O109" s="91">
        <v>5.15</v>
      </c>
      <c r="P109" s="91">
        <v>0.5</v>
      </c>
      <c r="Q109" s="91">
        <v>100.00999999999998</v>
      </c>
      <c r="R109" s="91">
        <v>6.7290000000000001</v>
      </c>
    </row>
    <row r="110" spans="1:18" x14ac:dyDescent="0.35">
      <c r="A110" s="6">
        <v>2293147</v>
      </c>
      <c r="B110" s="6">
        <v>20150209</v>
      </c>
      <c r="C110" s="7">
        <v>1203.2750000000001</v>
      </c>
      <c r="D110" s="9" t="s">
        <v>149</v>
      </c>
      <c r="E110" s="91">
        <v>28.35</v>
      </c>
      <c r="F110" s="91">
        <v>6.57</v>
      </c>
      <c r="G110" s="91">
        <v>45.03</v>
      </c>
      <c r="H110" s="91">
        <v>1.69</v>
      </c>
      <c r="I110" s="91">
        <v>10.18</v>
      </c>
      <c r="J110" s="91">
        <v>2.5499999999999998</v>
      </c>
      <c r="K110" s="91">
        <v>0.19</v>
      </c>
      <c r="L110" s="91">
        <v>0.23</v>
      </c>
      <c r="M110" s="91">
        <v>0.06</v>
      </c>
      <c r="N110" s="91">
        <v>0.51</v>
      </c>
      <c r="O110" s="91">
        <v>4.63</v>
      </c>
      <c r="P110" s="91">
        <v>0.57000000000000006</v>
      </c>
      <c r="Q110" s="91">
        <v>99.990000000000009</v>
      </c>
      <c r="R110" s="91">
        <v>7.3979999999999997</v>
      </c>
    </row>
    <row r="111" spans="1:18" x14ac:dyDescent="0.35">
      <c r="A111" s="8">
        <v>2293148</v>
      </c>
      <c r="B111" s="8">
        <v>20150210</v>
      </c>
      <c r="C111" s="9">
        <v>1208.095</v>
      </c>
      <c r="D111" s="9" t="s">
        <v>149</v>
      </c>
      <c r="E111" s="90">
        <v>33.21</v>
      </c>
      <c r="F111" s="90">
        <v>8.9499999999999993</v>
      </c>
      <c r="G111" s="90">
        <v>40.159999999999997</v>
      </c>
      <c r="H111" s="90">
        <v>1.43</v>
      </c>
      <c r="I111" s="90">
        <v>10.45</v>
      </c>
      <c r="J111" s="90">
        <v>1.74</v>
      </c>
      <c r="K111" s="90">
        <v>0.30000000000000004</v>
      </c>
      <c r="L111" s="90">
        <v>0.4</v>
      </c>
      <c r="M111" s="90">
        <v>0.06</v>
      </c>
      <c r="N111" s="90">
        <v>0.69</v>
      </c>
      <c r="O111" s="90">
        <v>2.61</v>
      </c>
      <c r="P111" s="90">
        <v>0.75</v>
      </c>
      <c r="Q111" s="90">
        <v>100</v>
      </c>
      <c r="R111" s="90">
        <v>7.5529999999999999</v>
      </c>
    </row>
    <row r="112" spans="1:18" x14ac:dyDescent="0.35">
      <c r="A112" s="8">
        <v>2293149</v>
      </c>
      <c r="B112" s="8">
        <v>20150211</v>
      </c>
      <c r="C112" s="9">
        <v>1220.6500000000001</v>
      </c>
      <c r="D112" s="9" t="s">
        <v>149</v>
      </c>
      <c r="E112" s="90">
        <v>33.56</v>
      </c>
      <c r="F112" s="90">
        <v>13.99</v>
      </c>
      <c r="G112" s="90">
        <v>39.36</v>
      </c>
      <c r="H112" s="90">
        <v>1.04</v>
      </c>
      <c r="I112" s="90">
        <v>7.32</v>
      </c>
      <c r="J112" s="90">
        <v>1.66</v>
      </c>
      <c r="K112" s="90">
        <v>0.26</v>
      </c>
      <c r="L112" s="90">
        <v>0.42</v>
      </c>
      <c r="M112" s="90">
        <v>0.1</v>
      </c>
      <c r="N112" s="90">
        <v>0.43</v>
      </c>
      <c r="O112" s="90">
        <v>1.86</v>
      </c>
      <c r="P112" s="90">
        <v>0.53</v>
      </c>
      <c r="Q112" s="90">
        <v>100.00000000000001</v>
      </c>
      <c r="R112" s="90">
        <v>6.9390000000000001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57"/>
  <sheetViews>
    <sheetView zoomScale="85" zoomScaleNormal="85" workbookViewId="0">
      <pane ySplit="1" topLeftCell="A121" activePane="bottomLeft" state="frozen"/>
      <selection activeCell="C1" sqref="C1"/>
      <selection pane="bottomLeft" activeCell="I140" sqref="I140"/>
    </sheetView>
  </sheetViews>
  <sheetFormatPr defaultColWidth="11" defaultRowHeight="15.5" x14ac:dyDescent="0.35"/>
  <cols>
    <col min="1" max="1" width="9.75" style="58" customWidth="1"/>
    <col min="2" max="2" width="11" style="58"/>
    <col min="3" max="9" width="11" style="58" customWidth="1"/>
    <col min="10" max="10" width="11" style="58"/>
    <col min="11" max="11" width="13.83203125" style="58" bestFit="1" customWidth="1"/>
    <col min="12" max="12" width="20" style="58" bestFit="1" customWidth="1"/>
    <col min="13" max="13" width="16.83203125" style="58" bestFit="1" customWidth="1"/>
    <col min="14" max="14" width="20" style="58" bestFit="1" customWidth="1"/>
    <col min="15" max="16384" width="11" style="58"/>
  </cols>
  <sheetData>
    <row r="1" spans="1:14" s="56" customFormat="1" ht="17.5" x14ac:dyDescent="0.45">
      <c r="A1" s="54" t="s">
        <v>131</v>
      </c>
      <c r="B1" s="54" t="s">
        <v>132</v>
      </c>
      <c r="C1" s="55" t="s">
        <v>109</v>
      </c>
      <c r="D1" s="55" t="s">
        <v>110</v>
      </c>
      <c r="E1" s="55" t="s">
        <v>111</v>
      </c>
      <c r="F1" s="55" t="s">
        <v>241</v>
      </c>
      <c r="G1" s="55" t="s">
        <v>150</v>
      </c>
      <c r="H1" s="55" t="s">
        <v>151</v>
      </c>
      <c r="I1" s="55" t="s">
        <v>152</v>
      </c>
      <c r="J1" s="55" t="s">
        <v>153</v>
      </c>
      <c r="K1" s="55" t="s">
        <v>154</v>
      </c>
      <c r="L1" s="55" t="s">
        <v>185</v>
      </c>
      <c r="M1" s="55" t="s">
        <v>155</v>
      </c>
      <c r="N1" s="55" t="s">
        <v>186</v>
      </c>
    </row>
    <row r="2" spans="1:14" x14ac:dyDescent="0.35">
      <c r="A2" s="57">
        <v>394.1</v>
      </c>
      <c r="B2" s="57" t="s">
        <v>147</v>
      </c>
      <c r="C2" s="92">
        <v>0</v>
      </c>
      <c r="D2" s="92">
        <v>0.25</v>
      </c>
      <c r="E2" s="92">
        <v>0.09</v>
      </c>
      <c r="F2" s="92">
        <v>427</v>
      </c>
      <c r="G2" s="92">
        <v>75</v>
      </c>
      <c r="H2" s="92">
        <v>27</v>
      </c>
      <c r="I2" s="92">
        <v>0.33</v>
      </c>
      <c r="J2" s="92">
        <v>0.02</v>
      </c>
      <c r="K2" s="93">
        <f t="shared" ref="K2:K65" si="0">(0.018*F2)-7.16</f>
        <v>0.52599999999999891</v>
      </c>
      <c r="L2" s="93">
        <f t="shared" ref="L2:L33" si="1">(LN(K2+1.19))/0.00782</f>
        <v>69.053197067233995</v>
      </c>
      <c r="M2" s="93">
        <f t="shared" ref="M2:M33" si="2">MEDIAN(L2,N2)</f>
        <v>90.573048533617026</v>
      </c>
      <c r="N2" s="93">
        <f t="shared" ref="N2:N33" si="3">(0.6327*F2)-158.07</f>
        <v>112.09290000000004</v>
      </c>
    </row>
    <row r="3" spans="1:14" x14ac:dyDescent="0.35">
      <c r="A3" s="57">
        <v>396.47500000000002</v>
      </c>
      <c r="B3" s="57" t="s">
        <v>147</v>
      </c>
      <c r="C3" s="92">
        <v>0.01</v>
      </c>
      <c r="D3" s="92">
        <v>0.26</v>
      </c>
      <c r="E3" s="92">
        <v>0.12</v>
      </c>
      <c r="F3" s="92">
        <v>426</v>
      </c>
      <c r="G3" s="92">
        <v>69</v>
      </c>
      <c r="H3" s="92">
        <v>31</v>
      </c>
      <c r="I3" s="92">
        <v>0.38</v>
      </c>
      <c r="J3" s="92">
        <v>0.05</v>
      </c>
      <c r="K3" s="93">
        <f t="shared" si="0"/>
        <v>0.50799999999999912</v>
      </c>
      <c r="L3" s="93">
        <f t="shared" si="1"/>
        <v>67.70474269682289</v>
      </c>
      <c r="M3" s="93">
        <f t="shared" si="2"/>
        <v>89.582471348411474</v>
      </c>
      <c r="N3" s="93">
        <f t="shared" si="3"/>
        <v>111.46020000000004</v>
      </c>
    </row>
    <row r="4" spans="1:14" x14ac:dyDescent="0.35">
      <c r="A4" s="57">
        <v>401.19500000000005</v>
      </c>
      <c r="B4" s="57" t="s">
        <v>147</v>
      </c>
      <c r="C4" s="92">
        <v>0.01</v>
      </c>
      <c r="D4" s="92">
        <v>0.36</v>
      </c>
      <c r="E4" s="92">
        <v>0.14000000000000001</v>
      </c>
      <c r="F4" s="92">
        <v>430</v>
      </c>
      <c r="G4" s="92">
        <v>98</v>
      </c>
      <c r="H4" s="92">
        <v>37</v>
      </c>
      <c r="I4" s="92">
        <v>0.36</v>
      </c>
      <c r="J4" s="92">
        <v>0.01</v>
      </c>
      <c r="K4" s="93">
        <f t="shared" si="0"/>
        <v>0.57999999999999918</v>
      </c>
      <c r="L4" s="93">
        <f t="shared" si="1"/>
        <v>73.015287287178666</v>
      </c>
      <c r="M4" s="93">
        <f t="shared" si="2"/>
        <v>93.503143643589354</v>
      </c>
      <c r="N4" s="93">
        <f t="shared" si="3"/>
        <v>113.99100000000004</v>
      </c>
    </row>
    <row r="5" spans="1:14" x14ac:dyDescent="0.35">
      <c r="A5" s="57">
        <v>405.89499999999998</v>
      </c>
      <c r="B5" s="57" t="s">
        <v>147</v>
      </c>
      <c r="C5" s="92">
        <v>0.01</v>
      </c>
      <c r="D5" s="92">
        <v>0.28999999999999998</v>
      </c>
      <c r="E5" s="92">
        <v>0.23</v>
      </c>
      <c r="F5" s="92">
        <v>431</v>
      </c>
      <c r="G5" s="92">
        <v>95</v>
      </c>
      <c r="H5" s="92">
        <v>76</v>
      </c>
      <c r="I5" s="92">
        <v>0.3</v>
      </c>
      <c r="J5" s="92">
        <v>0.02</v>
      </c>
      <c r="K5" s="93">
        <f t="shared" si="0"/>
        <v>0.59799999999999898</v>
      </c>
      <c r="L5" s="93">
        <f t="shared" si="1"/>
        <v>74.309165824977214</v>
      </c>
      <c r="M5" s="93">
        <f t="shared" si="2"/>
        <v>94.466432912488628</v>
      </c>
      <c r="N5" s="93">
        <f t="shared" si="3"/>
        <v>114.62370000000004</v>
      </c>
    </row>
    <row r="6" spans="1:14" x14ac:dyDescent="0.35">
      <c r="A6" s="57">
        <v>410.54499999999996</v>
      </c>
      <c r="B6" s="57" t="s">
        <v>147</v>
      </c>
      <c r="C6" s="92">
        <v>0</v>
      </c>
      <c r="D6" s="92">
        <v>0.27</v>
      </c>
      <c r="E6" s="92">
        <v>2.97</v>
      </c>
      <c r="F6" s="92">
        <v>438</v>
      </c>
      <c r="G6" s="92">
        <v>39</v>
      </c>
      <c r="H6" s="92">
        <v>437</v>
      </c>
      <c r="I6" s="92">
        <v>0.68</v>
      </c>
      <c r="J6" s="92">
        <v>0.02</v>
      </c>
      <c r="K6" s="93">
        <f t="shared" si="0"/>
        <v>0.72399999999999931</v>
      </c>
      <c r="L6" s="93">
        <f t="shared" si="1"/>
        <v>83.017300899074442</v>
      </c>
      <c r="M6" s="93">
        <f t="shared" si="2"/>
        <v>101.03495044953723</v>
      </c>
      <c r="N6" s="93">
        <f t="shared" si="3"/>
        <v>119.05260000000004</v>
      </c>
    </row>
    <row r="7" spans="1:14" x14ac:dyDescent="0.35">
      <c r="A7" s="59">
        <v>411.6</v>
      </c>
      <c r="B7" s="57" t="s">
        <v>147</v>
      </c>
      <c r="C7" s="93">
        <v>2.949852E-2</v>
      </c>
      <c r="D7" s="93">
        <v>0.4</v>
      </c>
      <c r="E7" s="93">
        <v>0.99</v>
      </c>
      <c r="F7" s="93">
        <v>430</v>
      </c>
      <c r="G7" s="93">
        <v>87.719299552733403</v>
      </c>
      <c r="H7" s="93">
        <v>217.10526524928599</v>
      </c>
      <c r="I7" s="93">
        <v>0.45600000000000002</v>
      </c>
      <c r="J7" s="92">
        <v>6.8681322038173703E-2</v>
      </c>
      <c r="K7" s="93">
        <f t="shared" si="0"/>
        <v>0.57999999999999918</v>
      </c>
      <c r="L7" s="93">
        <f t="shared" si="1"/>
        <v>73.015287287178666</v>
      </c>
      <c r="M7" s="93">
        <f t="shared" si="2"/>
        <v>93.503143643589354</v>
      </c>
      <c r="N7" s="93">
        <f t="shared" si="3"/>
        <v>113.99100000000004</v>
      </c>
    </row>
    <row r="8" spans="1:14" x14ac:dyDescent="0.35">
      <c r="A8" s="57">
        <v>411.6</v>
      </c>
      <c r="B8" s="57" t="s">
        <v>147</v>
      </c>
      <c r="C8" s="92">
        <v>2.949852E-2</v>
      </c>
      <c r="D8" s="92">
        <v>0.4</v>
      </c>
      <c r="E8" s="92">
        <v>0.99</v>
      </c>
      <c r="F8" s="92">
        <v>430</v>
      </c>
      <c r="G8" s="92">
        <v>87.719299552733403</v>
      </c>
      <c r="H8" s="92">
        <v>217.10526524928599</v>
      </c>
      <c r="I8" s="92">
        <v>0.45600000000000002</v>
      </c>
      <c r="J8" s="92">
        <v>7.0000000000000007E-2</v>
      </c>
      <c r="K8" s="93">
        <f t="shared" si="0"/>
        <v>0.57999999999999918</v>
      </c>
      <c r="L8" s="93">
        <f t="shared" si="1"/>
        <v>73.015287287178666</v>
      </c>
      <c r="M8" s="93">
        <f t="shared" si="2"/>
        <v>93.503143643589354</v>
      </c>
      <c r="N8" s="93">
        <f t="shared" si="3"/>
        <v>113.99100000000004</v>
      </c>
    </row>
    <row r="9" spans="1:14" x14ac:dyDescent="0.35">
      <c r="A9" s="57">
        <v>415.15</v>
      </c>
      <c r="B9" s="57" t="s">
        <v>147</v>
      </c>
      <c r="C9" s="92">
        <v>0.01</v>
      </c>
      <c r="D9" s="92">
        <v>0.52</v>
      </c>
      <c r="E9" s="92">
        <v>0.37</v>
      </c>
      <c r="F9" s="92">
        <v>434</v>
      </c>
      <c r="G9" s="92">
        <v>128</v>
      </c>
      <c r="H9" s="92">
        <v>91</v>
      </c>
      <c r="I9" s="92">
        <v>0.4</v>
      </c>
      <c r="J9" s="92">
        <v>0.02</v>
      </c>
      <c r="K9" s="93">
        <f t="shared" si="0"/>
        <v>0.65199999999999925</v>
      </c>
      <c r="L9" s="93">
        <f t="shared" si="1"/>
        <v>78.114058546434094</v>
      </c>
      <c r="M9" s="93">
        <f t="shared" si="2"/>
        <v>97.317929273217061</v>
      </c>
      <c r="N9" s="93">
        <f t="shared" si="3"/>
        <v>116.52180000000004</v>
      </c>
    </row>
    <row r="10" spans="1:14" x14ac:dyDescent="0.35">
      <c r="A10" s="57">
        <v>419.85500000000002</v>
      </c>
      <c r="B10" s="57" t="s">
        <v>147</v>
      </c>
      <c r="C10" s="92">
        <v>0.01</v>
      </c>
      <c r="D10" s="92">
        <v>0.26</v>
      </c>
      <c r="E10" s="92">
        <v>0.13</v>
      </c>
      <c r="F10" s="92">
        <v>427</v>
      </c>
      <c r="G10" s="92">
        <v>58</v>
      </c>
      <c r="H10" s="92">
        <v>29</v>
      </c>
      <c r="I10" s="92">
        <v>0.45</v>
      </c>
      <c r="J10" s="92">
        <v>0.04</v>
      </c>
      <c r="K10" s="93">
        <f t="shared" si="0"/>
        <v>0.52599999999999891</v>
      </c>
      <c r="L10" s="93">
        <f t="shared" si="1"/>
        <v>69.053197067233995</v>
      </c>
      <c r="M10" s="93">
        <f t="shared" si="2"/>
        <v>90.573048533617026</v>
      </c>
      <c r="N10" s="93">
        <f t="shared" si="3"/>
        <v>112.09290000000004</v>
      </c>
    </row>
    <row r="11" spans="1:14" x14ac:dyDescent="0.35">
      <c r="A11" s="57">
        <v>424.61</v>
      </c>
      <c r="B11" s="57" t="s">
        <v>147</v>
      </c>
      <c r="C11" s="92">
        <v>0.01</v>
      </c>
      <c r="D11" s="92">
        <v>0.21</v>
      </c>
      <c r="E11" s="92">
        <v>0.45</v>
      </c>
      <c r="F11" s="92">
        <v>428</v>
      </c>
      <c r="G11" s="92">
        <v>63</v>
      </c>
      <c r="H11" s="92">
        <v>133</v>
      </c>
      <c r="I11" s="92">
        <v>0.34</v>
      </c>
      <c r="J11" s="92">
        <v>0.04</v>
      </c>
      <c r="K11" s="93">
        <f t="shared" si="0"/>
        <v>0.54399999999999959</v>
      </c>
      <c r="L11" s="93">
        <f t="shared" si="1"/>
        <v>70.387580352730154</v>
      </c>
      <c r="M11" s="93">
        <f t="shared" si="2"/>
        <v>91.556590176365091</v>
      </c>
      <c r="N11" s="93">
        <f t="shared" si="3"/>
        <v>112.72560000000004</v>
      </c>
    </row>
    <row r="12" spans="1:14" x14ac:dyDescent="0.35">
      <c r="A12" s="59">
        <v>429.26499999999999</v>
      </c>
      <c r="B12" s="57" t="s">
        <v>147</v>
      </c>
      <c r="C12" s="93">
        <v>0.01</v>
      </c>
      <c r="D12" s="93">
        <v>0.42</v>
      </c>
      <c r="E12" s="93">
        <v>0.23</v>
      </c>
      <c r="F12" s="93">
        <v>428</v>
      </c>
      <c r="G12" s="93">
        <v>97</v>
      </c>
      <c r="H12" s="93">
        <v>53</v>
      </c>
      <c r="I12" s="93">
        <v>0.43</v>
      </c>
      <c r="J12" s="93">
        <v>0.03</v>
      </c>
      <c r="K12" s="93">
        <f t="shared" si="0"/>
        <v>0.54399999999999959</v>
      </c>
      <c r="L12" s="93">
        <f t="shared" si="1"/>
        <v>70.387580352730154</v>
      </c>
      <c r="M12" s="93">
        <f t="shared" si="2"/>
        <v>91.556590176365091</v>
      </c>
      <c r="N12" s="93">
        <f t="shared" si="3"/>
        <v>112.72560000000004</v>
      </c>
    </row>
    <row r="13" spans="1:14" x14ac:dyDescent="0.35">
      <c r="A13" s="57">
        <v>430.2</v>
      </c>
      <c r="B13" s="57" t="s">
        <v>147</v>
      </c>
      <c r="C13" s="92">
        <v>5.7803470000000003E-2</v>
      </c>
      <c r="D13" s="92">
        <v>0.43</v>
      </c>
      <c r="E13" s="92">
        <v>0.17</v>
      </c>
      <c r="F13" s="92">
        <v>429</v>
      </c>
      <c r="G13" s="92">
        <v>91.880343408666107</v>
      </c>
      <c r="H13" s="92">
        <v>36.3247867068674</v>
      </c>
      <c r="I13" s="92">
        <v>0.46800000000000003</v>
      </c>
      <c r="J13" s="92">
        <v>0.11849745362997099</v>
      </c>
      <c r="K13" s="93">
        <f t="shared" si="0"/>
        <v>0.56199999999999939</v>
      </c>
      <c r="L13" s="93">
        <f t="shared" si="1"/>
        <v>71.708183185958987</v>
      </c>
      <c r="M13" s="93">
        <f t="shared" si="2"/>
        <v>92.533241592979522</v>
      </c>
      <c r="N13" s="93">
        <f t="shared" si="3"/>
        <v>113.35830000000004</v>
      </c>
    </row>
    <row r="14" spans="1:14" x14ac:dyDescent="0.35">
      <c r="A14" s="57">
        <v>430.2</v>
      </c>
      <c r="B14" s="57" t="s">
        <v>147</v>
      </c>
      <c r="C14" s="92">
        <v>5.7803470000000003E-2</v>
      </c>
      <c r="D14" s="92">
        <v>0.43</v>
      </c>
      <c r="E14" s="92">
        <v>0.17</v>
      </c>
      <c r="F14" s="92">
        <v>429</v>
      </c>
      <c r="G14" s="92">
        <v>91.880343408666107</v>
      </c>
      <c r="H14" s="92">
        <v>36.3247867068674</v>
      </c>
      <c r="I14" s="92">
        <v>0.46800000000000003</v>
      </c>
      <c r="J14" s="92">
        <v>0.12</v>
      </c>
      <c r="K14" s="93">
        <f t="shared" si="0"/>
        <v>0.56199999999999939</v>
      </c>
      <c r="L14" s="93">
        <f t="shared" si="1"/>
        <v>71.708183185958987</v>
      </c>
      <c r="M14" s="93">
        <f t="shared" si="2"/>
        <v>92.533241592979522</v>
      </c>
      <c r="N14" s="93">
        <f t="shared" si="3"/>
        <v>113.35830000000004</v>
      </c>
    </row>
    <row r="15" spans="1:14" x14ac:dyDescent="0.35">
      <c r="A15" s="57">
        <v>433.875</v>
      </c>
      <c r="B15" s="57" t="s">
        <v>147</v>
      </c>
      <c r="C15" s="92">
        <v>0.05</v>
      </c>
      <c r="D15" s="92">
        <v>0.44</v>
      </c>
      <c r="E15" s="92">
        <v>0.28000000000000003</v>
      </c>
      <c r="F15" s="92">
        <v>430</v>
      </c>
      <c r="G15" s="92">
        <v>99</v>
      </c>
      <c r="H15" s="92">
        <v>61</v>
      </c>
      <c r="I15" s="92">
        <v>0.45</v>
      </c>
      <c r="J15" s="92">
        <v>0.09</v>
      </c>
      <c r="K15" s="93">
        <f t="shared" si="0"/>
        <v>0.57999999999999918</v>
      </c>
      <c r="L15" s="93">
        <f t="shared" si="1"/>
        <v>73.015287287178666</v>
      </c>
      <c r="M15" s="93">
        <f t="shared" si="2"/>
        <v>93.503143643589354</v>
      </c>
      <c r="N15" s="93">
        <f t="shared" si="3"/>
        <v>113.99100000000004</v>
      </c>
    </row>
    <row r="16" spans="1:14" x14ac:dyDescent="0.35">
      <c r="A16" s="57">
        <v>438.53</v>
      </c>
      <c r="B16" s="57" t="s">
        <v>147</v>
      </c>
      <c r="C16" s="92">
        <v>0.02</v>
      </c>
      <c r="D16" s="92">
        <v>0.74</v>
      </c>
      <c r="E16" s="92">
        <v>0.83</v>
      </c>
      <c r="F16" s="92">
        <v>432</v>
      </c>
      <c r="G16" s="92">
        <v>155</v>
      </c>
      <c r="H16" s="92">
        <v>175</v>
      </c>
      <c r="I16" s="92">
        <v>0.48</v>
      </c>
      <c r="J16" s="92">
        <v>0.02</v>
      </c>
      <c r="K16" s="93">
        <f t="shared" si="0"/>
        <v>0.61599999999999966</v>
      </c>
      <c r="L16" s="93">
        <f t="shared" si="1"/>
        <v>75.59008375892499</v>
      </c>
      <c r="M16" s="93">
        <f t="shared" si="2"/>
        <v>95.423241879462523</v>
      </c>
      <c r="N16" s="93">
        <f t="shared" si="3"/>
        <v>115.25640000000004</v>
      </c>
    </row>
    <row r="17" spans="1:14" x14ac:dyDescent="0.35">
      <c r="A17" s="57">
        <v>443.26499999999999</v>
      </c>
      <c r="B17" s="57" t="s">
        <v>147</v>
      </c>
      <c r="C17" s="92">
        <v>0.02</v>
      </c>
      <c r="D17" s="92">
        <v>0.36</v>
      </c>
      <c r="E17" s="92">
        <v>0.27</v>
      </c>
      <c r="F17" s="92">
        <v>426</v>
      </c>
      <c r="G17" s="92">
        <v>75</v>
      </c>
      <c r="H17" s="92">
        <v>56</v>
      </c>
      <c r="I17" s="92">
        <v>0.48</v>
      </c>
      <c r="J17" s="92">
        <v>0.06</v>
      </c>
      <c r="K17" s="93">
        <f t="shared" si="0"/>
        <v>0.50799999999999912</v>
      </c>
      <c r="L17" s="93">
        <f t="shared" si="1"/>
        <v>67.70474269682289</v>
      </c>
      <c r="M17" s="93">
        <f t="shared" si="2"/>
        <v>89.582471348411474</v>
      </c>
      <c r="N17" s="93">
        <f t="shared" si="3"/>
        <v>111.46020000000004</v>
      </c>
    </row>
    <row r="18" spans="1:14" x14ac:dyDescent="0.35">
      <c r="A18" s="57">
        <v>447.95</v>
      </c>
      <c r="B18" s="57" t="s">
        <v>147</v>
      </c>
      <c r="C18" s="92">
        <v>0.03</v>
      </c>
      <c r="D18" s="92">
        <v>0.38</v>
      </c>
      <c r="E18" s="92">
        <v>0.22</v>
      </c>
      <c r="F18" s="92">
        <v>430</v>
      </c>
      <c r="G18" s="92">
        <v>94</v>
      </c>
      <c r="H18" s="92">
        <v>54</v>
      </c>
      <c r="I18" s="92">
        <v>0.41</v>
      </c>
      <c r="J18" s="92">
        <v>0.06</v>
      </c>
      <c r="K18" s="93">
        <f t="shared" si="0"/>
        <v>0.57999999999999918</v>
      </c>
      <c r="L18" s="93">
        <f t="shared" si="1"/>
        <v>73.015287287178666</v>
      </c>
      <c r="M18" s="93">
        <f t="shared" si="2"/>
        <v>93.503143643589354</v>
      </c>
      <c r="N18" s="93">
        <f t="shared" si="3"/>
        <v>113.99100000000004</v>
      </c>
    </row>
    <row r="19" spans="1:14" x14ac:dyDescent="0.35">
      <c r="A19" s="59">
        <v>452.63499999999999</v>
      </c>
      <c r="B19" s="57" t="s">
        <v>147</v>
      </c>
      <c r="C19" s="93">
        <v>7.0000000000000007E-2</v>
      </c>
      <c r="D19" s="93">
        <v>1.45</v>
      </c>
      <c r="E19" s="93">
        <v>0.57999999999999996</v>
      </c>
      <c r="F19" s="93">
        <v>431</v>
      </c>
      <c r="G19" s="93">
        <v>214</v>
      </c>
      <c r="H19" s="93">
        <v>86</v>
      </c>
      <c r="I19" s="93">
        <v>0.68</v>
      </c>
      <c r="J19" s="93">
        <v>0.05</v>
      </c>
      <c r="K19" s="93">
        <f t="shared" si="0"/>
        <v>0.59799999999999898</v>
      </c>
      <c r="L19" s="93">
        <f t="shared" si="1"/>
        <v>74.309165824977214</v>
      </c>
      <c r="M19" s="93">
        <f t="shared" si="2"/>
        <v>94.466432912488628</v>
      </c>
      <c r="N19" s="93">
        <f t="shared" si="3"/>
        <v>114.62370000000004</v>
      </c>
    </row>
    <row r="20" spans="1:14" x14ac:dyDescent="0.35">
      <c r="A20" s="57">
        <v>457.05499999999995</v>
      </c>
      <c r="B20" s="57" t="s">
        <v>147</v>
      </c>
      <c r="C20" s="92">
        <v>0.02</v>
      </c>
      <c r="D20" s="92">
        <v>0.32</v>
      </c>
      <c r="E20" s="92">
        <v>0.17</v>
      </c>
      <c r="F20" s="92">
        <v>430</v>
      </c>
      <c r="G20" s="92">
        <v>83</v>
      </c>
      <c r="H20" s="92">
        <v>45</v>
      </c>
      <c r="I20" s="92">
        <v>0.38</v>
      </c>
      <c r="J20" s="92">
        <v>0.06</v>
      </c>
      <c r="K20" s="93">
        <f t="shared" si="0"/>
        <v>0.57999999999999918</v>
      </c>
      <c r="L20" s="93">
        <f t="shared" si="1"/>
        <v>73.015287287178666</v>
      </c>
      <c r="M20" s="93">
        <f t="shared" si="2"/>
        <v>93.503143643589354</v>
      </c>
      <c r="N20" s="93">
        <f t="shared" si="3"/>
        <v>113.99100000000004</v>
      </c>
    </row>
    <row r="21" spans="1:14" x14ac:dyDescent="0.35">
      <c r="A21" s="57">
        <v>459.85</v>
      </c>
      <c r="B21" s="57" t="s">
        <v>147</v>
      </c>
      <c r="C21" s="92">
        <v>6.8292679999999995E-2</v>
      </c>
      <c r="D21" s="92">
        <v>0.39</v>
      </c>
      <c r="E21" s="92">
        <v>0.59</v>
      </c>
      <c r="F21" s="92">
        <v>428</v>
      </c>
      <c r="G21" s="92">
        <v>107.438012588123</v>
      </c>
      <c r="H21" s="92">
        <v>162.53442803690299</v>
      </c>
      <c r="I21" s="92">
        <v>0.36299999999999999</v>
      </c>
      <c r="J21" s="92">
        <v>0.14901544153690299</v>
      </c>
      <c r="K21" s="93">
        <f t="shared" si="0"/>
        <v>0.54399999999999959</v>
      </c>
      <c r="L21" s="93">
        <f t="shared" si="1"/>
        <v>70.387580352730154</v>
      </c>
      <c r="M21" s="93">
        <f t="shared" si="2"/>
        <v>91.556590176365091</v>
      </c>
      <c r="N21" s="93">
        <f t="shared" si="3"/>
        <v>112.72560000000004</v>
      </c>
    </row>
    <row r="22" spans="1:14" x14ac:dyDescent="0.35">
      <c r="A22" s="57">
        <v>459.85</v>
      </c>
      <c r="B22" s="57" t="s">
        <v>147</v>
      </c>
      <c r="C22" s="92">
        <v>6.8292679999999995E-2</v>
      </c>
      <c r="D22" s="92">
        <v>0.39</v>
      </c>
      <c r="E22" s="92">
        <v>0.59</v>
      </c>
      <c r="F22" s="92">
        <v>428</v>
      </c>
      <c r="G22" s="92">
        <v>107.438012588123</v>
      </c>
      <c r="H22" s="92">
        <v>162.53442803690299</v>
      </c>
      <c r="I22" s="92">
        <v>0.36299999999999999</v>
      </c>
      <c r="J22" s="92">
        <v>0.15</v>
      </c>
      <c r="K22" s="93">
        <f t="shared" si="0"/>
        <v>0.54399999999999959</v>
      </c>
      <c r="L22" s="93">
        <f t="shared" si="1"/>
        <v>70.387580352730154</v>
      </c>
      <c r="M22" s="93">
        <f t="shared" si="2"/>
        <v>91.556590176365091</v>
      </c>
      <c r="N22" s="93">
        <f t="shared" si="3"/>
        <v>112.72560000000004</v>
      </c>
    </row>
    <row r="23" spans="1:14" x14ac:dyDescent="0.35">
      <c r="A23" s="57">
        <v>468.995</v>
      </c>
      <c r="B23" s="57" t="s">
        <v>147</v>
      </c>
      <c r="C23" s="92">
        <v>0.34</v>
      </c>
      <c r="D23" s="92">
        <v>1.1000000000000001</v>
      </c>
      <c r="E23" s="92">
        <v>0.26</v>
      </c>
      <c r="F23" s="92">
        <v>430</v>
      </c>
      <c r="G23" s="92">
        <v>158</v>
      </c>
      <c r="H23" s="92">
        <v>37</v>
      </c>
      <c r="I23" s="92">
        <v>0.7</v>
      </c>
      <c r="J23" s="92">
        <v>0.23</v>
      </c>
      <c r="K23" s="93">
        <f t="shared" si="0"/>
        <v>0.57999999999999918</v>
      </c>
      <c r="L23" s="93">
        <f t="shared" si="1"/>
        <v>73.015287287178666</v>
      </c>
      <c r="M23" s="93">
        <f t="shared" si="2"/>
        <v>93.503143643589354</v>
      </c>
      <c r="N23" s="93">
        <f t="shared" si="3"/>
        <v>113.99100000000004</v>
      </c>
    </row>
    <row r="24" spans="1:14" x14ac:dyDescent="0.35">
      <c r="A24" s="57">
        <v>471.23500000000001</v>
      </c>
      <c r="B24" s="57" t="s">
        <v>147</v>
      </c>
      <c r="C24" s="92">
        <v>1.41</v>
      </c>
      <c r="D24" s="92">
        <v>4.3</v>
      </c>
      <c r="E24" s="92">
        <v>0.22</v>
      </c>
      <c r="F24" s="92">
        <v>408</v>
      </c>
      <c r="G24" s="92">
        <v>381</v>
      </c>
      <c r="H24" s="92">
        <v>20</v>
      </c>
      <c r="I24" s="92">
        <v>1.1299999999999999</v>
      </c>
      <c r="J24" s="92">
        <v>0.25</v>
      </c>
      <c r="K24" s="93">
        <f t="shared" si="0"/>
        <v>0.18399999999999928</v>
      </c>
      <c r="L24" s="93">
        <f t="shared" si="1"/>
        <v>40.629948056286061</v>
      </c>
      <c r="M24" s="93">
        <f t="shared" si="2"/>
        <v>70.35077402814305</v>
      </c>
      <c r="N24" s="93">
        <f t="shared" si="3"/>
        <v>100.07160000000005</v>
      </c>
    </row>
    <row r="25" spans="1:14" x14ac:dyDescent="0.35">
      <c r="A25" s="57">
        <v>475.90499999999997</v>
      </c>
      <c r="B25" s="57" t="s">
        <v>147</v>
      </c>
      <c r="C25" s="92">
        <v>0.88</v>
      </c>
      <c r="D25" s="92">
        <v>1.29</v>
      </c>
      <c r="E25" s="92">
        <v>0.2</v>
      </c>
      <c r="F25" s="92">
        <v>410</v>
      </c>
      <c r="G25" s="92">
        <v>151</v>
      </c>
      <c r="H25" s="92">
        <v>24</v>
      </c>
      <c r="I25" s="92">
        <v>0.85</v>
      </c>
      <c r="J25" s="92">
        <v>0.41</v>
      </c>
      <c r="K25" s="93">
        <f t="shared" si="0"/>
        <v>0.21999999999999886</v>
      </c>
      <c r="L25" s="93">
        <f t="shared" si="1"/>
        <v>43.93730235167213</v>
      </c>
      <c r="M25" s="93">
        <f t="shared" si="2"/>
        <v>72.637151175836095</v>
      </c>
      <c r="N25" s="93">
        <f t="shared" si="3"/>
        <v>101.33700000000005</v>
      </c>
    </row>
    <row r="26" spans="1:14" x14ac:dyDescent="0.35">
      <c r="A26" s="57">
        <v>480.64499999999998</v>
      </c>
      <c r="B26" s="57" t="s">
        <v>147</v>
      </c>
      <c r="C26" s="92">
        <v>0</v>
      </c>
      <c r="D26" s="92">
        <v>0.2</v>
      </c>
      <c r="E26" s="92">
        <v>2.38</v>
      </c>
      <c r="F26" s="92">
        <v>436</v>
      </c>
      <c r="G26" s="92">
        <v>52</v>
      </c>
      <c r="H26" s="92">
        <v>610</v>
      </c>
      <c r="I26" s="92">
        <v>0.39</v>
      </c>
      <c r="J26" s="92">
        <v>0.02</v>
      </c>
      <c r="K26" s="93">
        <f t="shared" si="0"/>
        <v>0.68799999999999883</v>
      </c>
      <c r="L26" s="93">
        <f t="shared" si="1"/>
        <v>80.589179128653512</v>
      </c>
      <c r="M26" s="93">
        <f t="shared" si="2"/>
        <v>99.188189564326777</v>
      </c>
      <c r="N26" s="93">
        <f t="shared" si="3"/>
        <v>117.78720000000004</v>
      </c>
    </row>
    <row r="27" spans="1:14" x14ac:dyDescent="0.35">
      <c r="A27" s="59">
        <v>485.44499999999999</v>
      </c>
      <c r="B27" s="57" t="s">
        <v>147</v>
      </c>
      <c r="C27" s="93">
        <v>7.0000000000000007E-2</v>
      </c>
      <c r="D27" s="93">
        <v>0.37</v>
      </c>
      <c r="E27" s="93">
        <v>0.26</v>
      </c>
      <c r="F27" s="93">
        <v>428</v>
      </c>
      <c r="G27" s="93">
        <v>78</v>
      </c>
      <c r="H27" s="93">
        <v>54</v>
      </c>
      <c r="I27" s="93">
        <v>0.48</v>
      </c>
      <c r="J27" s="93">
        <v>0.16</v>
      </c>
      <c r="K27" s="93">
        <f t="shared" si="0"/>
        <v>0.54399999999999959</v>
      </c>
      <c r="L27" s="93">
        <f t="shared" si="1"/>
        <v>70.387580352730154</v>
      </c>
      <c r="M27" s="93">
        <f t="shared" si="2"/>
        <v>91.556590176365091</v>
      </c>
      <c r="N27" s="93">
        <f t="shared" si="3"/>
        <v>112.72560000000004</v>
      </c>
    </row>
    <row r="28" spans="1:14" x14ac:dyDescent="0.35">
      <c r="A28" s="57">
        <v>490.13499999999999</v>
      </c>
      <c r="B28" s="57" t="s">
        <v>147</v>
      </c>
      <c r="C28" s="92">
        <v>0.02</v>
      </c>
      <c r="D28" s="92">
        <v>0.21</v>
      </c>
      <c r="E28" s="92">
        <v>0.16</v>
      </c>
      <c r="F28" s="92">
        <v>427</v>
      </c>
      <c r="G28" s="92">
        <v>45</v>
      </c>
      <c r="H28" s="92">
        <v>35</v>
      </c>
      <c r="I28" s="92">
        <v>0.46</v>
      </c>
      <c r="J28" s="92">
        <v>0.1</v>
      </c>
      <c r="K28" s="93">
        <f t="shared" si="0"/>
        <v>0.52599999999999891</v>
      </c>
      <c r="L28" s="93">
        <f t="shared" si="1"/>
        <v>69.053197067233995</v>
      </c>
      <c r="M28" s="93">
        <f t="shared" si="2"/>
        <v>90.573048533617026</v>
      </c>
      <c r="N28" s="93">
        <f t="shared" si="3"/>
        <v>112.09290000000004</v>
      </c>
    </row>
    <row r="29" spans="1:14" x14ac:dyDescent="0.35">
      <c r="A29" s="57">
        <v>494.76499999999999</v>
      </c>
      <c r="B29" s="57" t="s">
        <v>147</v>
      </c>
      <c r="C29" s="92">
        <v>0.23</v>
      </c>
      <c r="D29" s="92">
        <v>0.66</v>
      </c>
      <c r="E29" s="92">
        <v>0.14000000000000001</v>
      </c>
      <c r="F29" s="92">
        <v>425</v>
      </c>
      <c r="G29" s="92">
        <v>114</v>
      </c>
      <c r="H29" s="92">
        <v>24</v>
      </c>
      <c r="I29" s="92">
        <v>0.57999999999999996</v>
      </c>
      <c r="J29" s="92">
        <v>0.26</v>
      </c>
      <c r="K29" s="93">
        <f t="shared" si="0"/>
        <v>0.48999999999999932</v>
      </c>
      <c r="L29" s="93">
        <f t="shared" si="1"/>
        <v>66.341917316517524</v>
      </c>
      <c r="M29" s="93">
        <f t="shared" si="2"/>
        <v>88.584708658258791</v>
      </c>
      <c r="N29" s="93">
        <f t="shared" si="3"/>
        <v>110.82750000000004</v>
      </c>
    </row>
    <row r="30" spans="1:14" x14ac:dyDescent="0.35">
      <c r="A30" s="57">
        <v>497.5</v>
      </c>
      <c r="B30" s="57" t="s">
        <v>147</v>
      </c>
      <c r="C30" s="92">
        <v>0.17</v>
      </c>
      <c r="D30" s="92">
        <v>0.61</v>
      </c>
      <c r="E30" s="92">
        <v>0.33</v>
      </c>
      <c r="F30" s="92">
        <v>425</v>
      </c>
      <c r="G30" s="92">
        <v>103.38983050847459</v>
      </c>
      <c r="H30" s="92">
        <v>55.932203389830512</v>
      </c>
      <c r="I30" s="92">
        <v>0.59</v>
      </c>
      <c r="J30" s="92">
        <v>0.21794871794871795</v>
      </c>
      <c r="K30" s="93">
        <f t="shared" si="0"/>
        <v>0.48999999999999932</v>
      </c>
      <c r="L30" s="93">
        <f t="shared" si="1"/>
        <v>66.341917316517524</v>
      </c>
      <c r="M30" s="93">
        <f t="shared" si="2"/>
        <v>88.584708658258791</v>
      </c>
      <c r="N30" s="93">
        <f t="shared" si="3"/>
        <v>110.82750000000004</v>
      </c>
    </row>
    <row r="31" spans="1:14" x14ac:dyDescent="0.35">
      <c r="A31" s="57">
        <v>499.48500000000001</v>
      </c>
      <c r="B31" s="57" t="s">
        <v>147</v>
      </c>
      <c r="C31" s="92">
        <v>0.04</v>
      </c>
      <c r="D31" s="92">
        <v>0.34</v>
      </c>
      <c r="E31" s="92">
        <v>0.18</v>
      </c>
      <c r="F31" s="92">
        <v>426</v>
      </c>
      <c r="G31" s="92">
        <v>70</v>
      </c>
      <c r="H31" s="92">
        <v>37</v>
      </c>
      <c r="I31" s="92">
        <v>0.49</v>
      </c>
      <c r="J31" s="92">
        <v>0.11</v>
      </c>
      <c r="K31" s="93">
        <f t="shared" si="0"/>
        <v>0.50799999999999912</v>
      </c>
      <c r="L31" s="93">
        <f t="shared" si="1"/>
        <v>67.70474269682289</v>
      </c>
      <c r="M31" s="93">
        <f t="shared" si="2"/>
        <v>89.582471348411474</v>
      </c>
      <c r="N31" s="93">
        <f t="shared" si="3"/>
        <v>111.46020000000004</v>
      </c>
    </row>
    <row r="32" spans="1:14" x14ac:dyDescent="0.35">
      <c r="A32" s="57">
        <v>504.34500000000003</v>
      </c>
      <c r="B32" s="57" t="s">
        <v>147</v>
      </c>
      <c r="C32" s="92">
        <v>0.02</v>
      </c>
      <c r="D32" s="92">
        <v>0.25</v>
      </c>
      <c r="E32" s="92">
        <v>0.13</v>
      </c>
      <c r="F32" s="92">
        <v>424</v>
      </c>
      <c r="G32" s="92">
        <v>62</v>
      </c>
      <c r="H32" s="92">
        <v>33</v>
      </c>
      <c r="I32" s="92">
        <v>0.4</v>
      </c>
      <c r="J32" s="92">
        <v>0.08</v>
      </c>
      <c r="K32" s="93">
        <f t="shared" si="0"/>
        <v>0.47199999999999953</v>
      </c>
      <c r="L32" s="93">
        <f t="shared" si="1"/>
        <v>64.964411308600518</v>
      </c>
      <c r="M32" s="93">
        <f t="shared" si="2"/>
        <v>87.579605654300281</v>
      </c>
      <c r="N32" s="93">
        <f t="shared" si="3"/>
        <v>110.19480000000004</v>
      </c>
    </row>
    <row r="33" spans="1:14" x14ac:dyDescent="0.35">
      <c r="A33" s="57">
        <v>509.15999999999997</v>
      </c>
      <c r="B33" s="57" t="s">
        <v>147</v>
      </c>
      <c r="C33" s="92">
        <v>0.05</v>
      </c>
      <c r="D33" s="92">
        <v>0.44</v>
      </c>
      <c r="E33" s="92">
        <v>0.44</v>
      </c>
      <c r="F33" s="92">
        <v>421</v>
      </c>
      <c r="G33" s="92">
        <v>79</v>
      </c>
      <c r="H33" s="92">
        <v>79</v>
      </c>
      <c r="I33" s="92">
        <v>0.56000000000000005</v>
      </c>
      <c r="J33" s="92">
        <v>0.11</v>
      </c>
      <c r="K33" s="93">
        <f t="shared" si="0"/>
        <v>0.41799999999999926</v>
      </c>
      <c r="L33" s="93">
        <f t="shared" si="1"/>
        <v>60.740558920303599</v>
      </c>
      <c r="M33" s="93">
        <f t="shared" si="2"/>
        <v>84.518629460151828</v>
      </c>
      <c r="N33" s="93">
        <f t="shared" si="3"/>
        <v>108.29670000000004</v>
      </c>
    </row>
    <row r="34" spans="1:14" x14ac:dyDescent="0.35">
      <c r="A34" s="57">
        <v>518.04999999999995</v>
      </c>
      <c r="B34" s="57" t="s">
        <v>147</v>
      </c>
      <c r="C34" s="92">
        <v>0.05</v>
      </c>
      <c r="D34" s="92">
        <v>0.4</v>
      </c>
      <c r="E34" s="92">
        <v>0.17</v>
      </c>
      <c r="F34" s="92">
        <v>422</v>
      </c>
      <c r="G34" s="92">
        <v>86</v>
      </c>
      <c r="H34" s="92">
        <v>37</v>
      </c>
      <c r="I34" s="92">
        <v>0.46</v>
      </c>
      <c r="J34" s="92">
        <v>0.11</v>
      </c>
      <c r="K34" s="93">
        <f t="shared" si="0"/>
        <v>0.43599999999999905</v>
      </c>
      <c r="L34" s="93">
        <f t="shared" ref="L34:L65" si="4">(LN(K34+1.19))/0.00782</f>
        <v>62.164067918877009</v>
      </c>
      <c r="M34" s="93">
        <f t="shared" ref="M34:M65" si="5">MEDIAN(L34,N34)</f>
        <v>85.546733959438527</v>
      </c>
      <c r="N34" s="93">
        <f t="shared" ref="N34:N65" si="6">(0.6327*F34)-158.07</f>
        <v>108.92940000000004</v>
      </c>
    </row>
    <row r="35" spans="1:14" x14ac:dyDescent="0.35">
      <c r="A35" s="57">
        <v>522.745</v>
      </c>
      <c r="B35" s="57" t="s">
        <v>147</v>
      </c>
      <c r="C35" s="92">
        <v>0.04</v>
      </c>
      <c r="D35" s="92">
        <v>0.37</v>
      </c>
      <c r="E35" s="92">
        <v>0.12</v>
      </c>
      <c r="F35" s="92">
        <v>425</v>
      </c>
      <c r="G35" s="92">
        <v>66</v>
      </c>
      <c r="H35" s="92">
        <v>22</v>
      </c>
      <c r="I35" s="92">
        <v>0.56000000000000005</v>
      </c>
      <c r="J35" s="92">
        <v>0.11</v>
      </c>
      <c r="K35" s="93">
        <f t="shared" si="0"/>
        <v>0.48999999999999932</v>
      </c>
      <c r="L35" s="93">
        <f t="shared" si="4"/>
        <v>66.341917316517524</v>
      </c>
      <c r="M35" s="93">
        <f t="shared" si="5"/>
        <v>88.584708658258791</v>
      </c>
      <c r="N35" s="93">
        <f t="shared" si="6"/>
        <v>110.82750000000004</v>
      </c>
    </row>
    <row r="36" spans="1:14" x14ac:dyDescent="0.35">
      <c r="A36" s="57">
        <v>527.37</v>
      </c>
      <c r="B36" s="57" t="s">
        <v>147</v>
      </c>
      <c r="C36" s="92">
        <v>0.19</v>
      </c>
      <c r="D36" s="92">
        <v>0.48</v>
      </c>
      <c r="E36" s="92">
        <v>0.14000000000000001</v>
      </c>
      <c r="F36" s="92">
        <v>426</v>
      </c>
      <c r="G36" s="92">
        <v>79</v>
      </c>
      <c r="H36" s="92">
        <v>23</v>
      </c>
      <c r="I36" s="92">
        <v>0.61</v>
      </c>
      <c r="J36" s="92">
        <v>0.28000000000000003</v>
      </c>
      <c r="K36" s="93">
        <f t="shared" si="0"/>
        <v>0.50799999999999912</v>
      </c>
      <c r="L36" s="93">
        <f t="shared" si="4"/>
        <v>67.70474269682289</v>
      </c>
      <c r="M36" s="93">
        <f t="shared" si="5"/>
        <v>89.582471348411474</v>
      </c>
      <c r="N36" s="93">
        <f t="shared" si="6"/>
        <v>111.46020000000004</v>
      </c>
    </row>
    <row r="37" spans="1:14" x14ac:dyDescent="0.35">
      <c r="A37" s="57">
        <v>532.01</v>
      </c>
      <c r="B37" s="57" t="s">
        <v>147</v>
      </c>
      <c r="C37" s="92">
        <v>0.06</v>
      </c>
      <c r="D37" s="92">
        <v>0.65</v>
      </c>
      <c r="E37" s="92">
        <v>0.38</v>
      </c>
      <c r="F37" s="92">
        <v>433</v>
      </c>
      <c r="G37" s="92">
        <v>125</v>
      </c>
      <c r="H37" s="92">
        <v>72</v>
      </c>
      <c r="I37" s="92">
        <v>0.52</v>
      </c>
      <c r="J37" s="92">
        <v>0.09</v>
      </c>
      <c r="K37" s="93">
        <f t="shared" si="0"/>
        <v>0.63399999999999945</v>
      </c>
      <c r="L37" s="93">
        <f t="shared" si="4"/>
        <v>76.858298165235198</v>
      </c>
      <c r="M37" s="93">
        <f t="shared" si="5"/>
        <v>96.37369908261762</v>
      </c>
      <c r="N37" s="93">
        <f t="shared" si="6"/>
        <v>115.88910000000004</v>
      </c>
    </row>
    <row r="38" spans="1:14" x14ac:dyDescent="0.35">
      <c r="A38" s="57">
        <v>536.75</v>
      </c>
      <c r="B38" s="57" t="s">
        <v>147</v>
      </c>
      <c r="C38" s="92">
        <v>7.0000000000000007E-2</v>
      </c>
      <c r="D38" s="92">
        <v>0.41</v>
      </c>
      <c r="E38" s="92">
        <v>0.18</v>
      </c>
      <c r="F38" s="92">
        <v>424</v>
      </c>
      <c r="G38" s="92">
        <v>65</v>
      </c>
      <c r="H38" s="92">
        <v>29</v>
      </c>
      <c r="I38" s="92">
        <v>0.64</v>
      </c>
      <c r="J38" s="92">
        <v>0.15</v>
      </c>
      <c r="K38" s="93">
        <f t="shared" si="0"/>
        <v>0.47199999999999953</v>
      </c>
      <c r="L38" s="93">
        <f t="shared" si="4"/>
        <v>64.964411308600518</v>
      </c>
      <c r="M38" s="93">
        <f t="shared" si="5"/>
        <v>87.579605654300281</v>
      </c>
      <c r="N38" s="93">
        <f t="shared" si="6"/>
        <v>110.19480000000004</v>
      </c>
    </row>
    <row r="39" spans="1:14" x14ac:dyDescent="0.35">
      <c r="A39" s="57">
        <v>541.46</v>
      </c>
      <c r="B39" s="57" t="s">
        <v>147</v>
      </c>
      <c r="C39" s="92">
        <v>0.06</v>
      </c>
      <c r="D39" s="92">
        <v>0.47</v>
      </c>
      <c r="E39" s="92">
        <v>0.15</v>
      </c>
      <c r="F39" s="92">
        <v>427</v>
      </c>
      <c r="G39" s="92">
        <v>74</v>
      </c>
      <c r="H39" s="92">
        <v>23</v>
      </c>
      <c r="I39" s="92">
        <v>0.64</v>
      </c>
      <c r="J39" s="92">
        <v>0.12</v>
      </c>
      <c r="K39" s="93">
        <f t="shared" si="0"/>
        <v>0.52599999999999891</v>
      </c>
      <c r="L39" s="93">
        <f t="shared" si="4"/>
        <v>69.053197067233995</v>
      </c>
      <c r="M39" s="93">
        <f t="shared" si="5"/>
        <v>90.573048533617026</v>
      </c>
      <c r="N39" s="93">
        <f t="shared" si="6"/>
        <v>112.09290000000004</v>
      </c>
    </row>
    <row r="40" spans="1:14" x14ac:dyDescent="0.35">
      <c r="A40" s="57">
        <v>545.97499999999991</v>
      </c>
      <c r="B40" s="57" t="s">
        <v>147</v>
      </c>
      <c r="C40" s="92">
        <v>0.13</v>
      </c>
      <c r="D40" s="92">
        <v>0.89</v>
      </c>
      <c r="E40" s="92">
        <v>0.25</v>
      </c>
      <c r="F40" s="92">
        <v>433</v>
      </c>
      <c r="G40" s="92">
        <v>117</v>
      </c>
      <c r="H40" s="92">
        <v>33</v>
      </c>
      <c r="I40" s="92">
        <v>0.76</v>
      </c>
      <c r="J40" s="92">
        <v>0.13</v>
      </c>
      <c r="K40" s="93">
        <f t="shared" si="0"/>
        <v>0.63399999999999945</v>
      </c>
      <c r="L40" s="93">
        <f t="shared" si="4"/>
        <v>76.858298165235198</v>
      </c>
      <c r="M40" s="93">
        <f t="shared" si="5"/>
        <v>96.37369908261762</v>
      </c>
      <c r="N40" s="93">
        <f t="shared" si="6"/>
        <v>115.88910000000004</v>
      </c>
    </row>
    <row r="41" spans="1:14" x14ac:dyDescent="0.35">
      <c r="A41" s="57">
        <v>550.71499999999992</v>
      </c>
      <c r="B41" s="57" t="s">
        <v>147</v>
      </c>
      <c r="C41" s="92">
        <v>0.05</v>
      </c>
      <c r="D41" s="92">
        <v>0.34</v>
      </c>
      <c r="E41" s="92">
        <v>0.33</v>
      </c>
      <c r="F41" s="92">
        <v>423</v>
      </c>
      <c r="G41" s="92">
        <v>64</v>
      </c>
      <c r="H41" s="92">
        <v>62</v>
      </c>
      <c r="I41" s="92">
        <v>0.53</v>
      </c>
      <c r="J41" s="92">
        <v>0.12</v>
      </c>
      <c r="K41" s="93">
        <f t="shared" si="0"/>
        <v>0.45399999999999885</v>
      </c>
      <c r="L41" s="93">
        <f t="shared" si="4"/>
        <v>63.571904940407599</v>
      </c>
      <c r="M41" s="93">
        <f t="shared" si="5"/>
        <v>86.567002470203818</v>
      </c>
      <c r="N41" s="93">
        <f t="shared" si="6"/>
        <v>109.56210000000004</v>
      </c>
    </row>
    <row r="42" spans="1:14" x14ac:dyDescent="0.35">
      <c r="A42" s="57">
        <v>555.24</v>
      </c>
      <c r="B42" s="57" t="s">
        <v>147</v>
      </c>
      <c r="C42" s="92">
        <v>0.06</v>
      </c>
      <c r="D42" s="92">
        <v>0.88</v>
      </c>
      <c r="E42" s="92">
        <v>0.78</v>
      </c>
      <c r="F42" s="92">
        <v>436</v>
      </c>
      <c r="G42" s="92">
        <v>142</v>
      </c>
      <c r="H42" s="92">
        <v>126</v>
      </c>
      <c r="I42" s="92">
        <v>0.62</v>
      </c>
      <c r="J42" s="92">
        <v>0.06</v>
      </c>
      <c r="K42" s="93">
        <f t="shared" si="0"/>
        <v>0.68799999999999883</v>
      </c>
      <c r="L42" s="93">
        <f t="shared" si="4"/>
        <v>80.589179128653512</v>
      </c>
      <c r="M42" s="93">
        <f t="shared" si="5"/>
        <v>99.188189564326777</v>
      </c>
      <c r="N42" s="93">
        <f t="shared" si="6"/>
        <v>117.78720000000004</v>
      </c>
    </row>
    <row r="43" spans="1:14" x14ac:dyDescent="0.35">
      <c r="A43" s="57">
        <v>559.98500000000001</v>
      </c>
      <c r="B43" s="57" t="s">
        <v>147</v>
      </c>
      <c r="C43" s="92">
        <v>0.06</v>
      </c>
      <c r="D43" s="92">
        <v>0.54</v>
      </c>
      <c r="E43" s="92">
        <v>0.44</v>
      </c>
      <c r="F43" s="92">
        <v>433</v>
      </c>
      <c r="G43" s="92">
        <v>93</v>
      </c>
      <c r="H43" s="92">
        <v>76</v>
      </c>
      <c r="I43" s="92">
        <v>0.57999999999999996</v>
      </c>
      <c r="J43" s="92">
        <v>0.1</v>
      </c>
      <c r="K43" s="93">
        <f t="shared" si="0"/>
        <v>0.63399999999999945</v>
      </c>
      <c r="L43" s="93">
        <f t="shared" si="4"/>
        <v>76.858298165235198</v>
      </c>
      <c r="M43" s="93">
        <f t="shared" si="5"/>
        <v>96.37369908261762</v>
      </c>
      <c r="N43" s="93">
        <f t="shared" si="6"/>
        <v>115.88910000000004</v>
      </c>
    </row>
    <row r="44" spans="1:14" x14ac:dyDescent="0.35">
      <c r="A44" s="57">
        <v>564.75</v>
      </c>
      <c r="B44" s="57" t="s">
        <v>147</v>
      </c>
      <c r="C44" s="92">
        <v>0.03</v>
      </c>
      <c r="D44" s="92">
        <v>0.49</v>
      </c>
      <c r="E44" s="92">
        <v>0.26</v>
      </c>
      <c r="F44" s="92">
        <v>427</v>
      </c>
      <c r="G44" s="92">
        <v>57</v>
      </c>
      <c r="H44" s="92">
        <v>30</v>
      </c>
      <c r="I44" s="92">
        <v>0.86</v>
      </c>
      <c r="J44" s="92">
        <v>0.06</v>
      </c>
      <c r="K44" s="93">
        <f t="shared" si="0"/>
        <v>0.52599999999999891</v>
      </c>
      <c r="L44" s="93">
        <f t="shared" si="4"/>
        <v>69.053197067233995</v>
      </c>
      <c r="M44" s="93">
        <f t="shared" si="5"/>
        <v>90.573048533617026</v>
      </c>
      <c r="N44" s="93">
        <f t="shared" si="6"/>
        <v>112.09290000000004</v>
      </c>
    </row>
    <row r="45" spans="1:14" x14ac:dyDescent="0.35">
      <c r="A45" s="57">
        <v>569.505</v>
      </c>
      <c r="B45" s="57" t="s">
        <v>147</v>
      </c>
      <c r="C45" s="92">
        <v>0.06</v>
      </c>
      <c r="D45" s="92">
        <v>1.02</v>
      </c>
      <c r="E45" s="92">
        <v>0.5</v>
      </c>
      <c r="F45" s="92">
        <v>431</v>
      </c>
      <c r="G45" s="92">
        <v>178</v>
      </c>
      <c r="H45" s="92">
        <v>87</v>
      </c>
      <c r="I45" s="92">
        <v>0.57999999999999996</v>
      </c>
      <c r="J45" s="92">
        <v>0.06</v>
      </c>
      <c r="K45" s="93">
        <f t="shared" si="0"/>
        <v>0.59799999999999898</v>
      </c>
      <c r="L45" s="93">
        <f t="shared" si="4"/>
        <v>74.309165824977214</v>
      </c>
      <c r="M45" s="93">
        <f t="shared" si="5"/>
        <v>94.466432912488628</v>
      </c>
      <c r="N45" s="93">
        <f t="shared" si="6"/>
        <v>114.62370000000004</v>
      </c>
    </row>
    <row r="46" spans="1:14" x14ac:dyDescent="0.35">
      <c r="A46" s="57">
        <v>574.4</v>
      </c>
      <c r="B46" s="57" t="s">
        <v>147</v>
      </c>
      <c r="C46" s="92">
        <v>0.1</v>
      </c>
      <c r="D46" s="92">
        <v>1.02</v>
      </c>
      <c r="E46" s="92">
        <v>0.63</v>
      </c>
      <c r="F46" s="92">
        <v>434</v>
      </c>
      <c r="G46" s="92">
        <v>140</v>
      </c>
      <c r="H46" s="92">
        <v>87</v>
      </c>
      <c r="I46" s="92">
        <v>0.73</v>
      </c>
      <c r="J46" s="92">
        <v>0.09</v>
      </c>
      <c r="K46" s="93">
        <f t="shared" si="0"/>
        <v>0.65199999999999925</v>
      </c>
      <c r="L46" s="93">
        <f t="shared" si="4"/>
        <v>78.114058546434094</v>
      </c>
      <c r="M46" s="93">
        <f t="shared" si="5"/>
        <v>97.317929273217061</v>
      </c>
      <c r="N46" s="93">
        <f t="shared" si="6"/>
        <v>116.52180000000004</v>
      </c>
    </row>
    <row r="47" spans="1:14" x14ac:dyDescent="0.35">
      <c r="A47" s="57">
        <v>579.02</v>
      </c>
      <c r="B47" s="57" t="s">
        <v>147</v>
      </c>
      <c r="C47" s="92">
        <v>0.09</v>
      </c>
      <c r="D47" s="92">
        <v>0.74</v>
      </c>
      <c r="E47" s="92">
        <v>0.68</v>
      </c>
      <c r="F47" s="92">
        <v>427</v>
      </c>
      <c r="G47" s="92">
        <v>116</v>
      </c>
      <c r="H47" s="92">
        <v>107</v>
      </c>
      <c r="I47" s="92">
        <v>0.64</v>
      </c>
      <c r="J47" s="92">
        <v>0.11</v>
      </c>
      <c r="K47" s="93">
        <f t="shared" si="0"/>
        <v>0.52599999999999891</v>
      </c>
      <c r="L47" s="93">
        <f t="shared" si="4"/>
        <v>69.053197067233995</v>
      </c>
      <c r="M47" s="93">
        <f t="shared" si="5"/>
        <v>90.573048533617026</v>
      </c>
      <c r="N47" s="93">
        <f t="shared" si="6"/>
        <v>112.09290000000004</v>
      </c>
    </row>
    <row r="48" spans="1:14" x14ac:dyDescent="0.35">
      <c r="A48" s="57">
        <v>583.48500000000001</v>
      </c>
      <c r="B48" s="57" t="s">
        <v>147</v>
      </c>
      <c r="C48" s="92">
        <v>7.0000000000000007E-2</v>
      </c>
      <c r="D48" s="92">
        <v>0.54</v>
      </c>
      <c r="E48" s="92">
        <v>0.55000000000000004</v>
      </c>
      <c r="F48" s="92">
        <v>433</v>
      </c>
      <c r="G48" s="92">
        <v>97</v>
      </c>
      <c r="H48" s="92">
        <v>97</v>
      </c>
      <c r="I48" s="92">
        <v>0.56000000000000005</v>
      </c>
      <c r="J48" s="92">
        <v>0.11</v>
      </c>
      <c r="K48" s="93">
        <f t="shared" si="0"/>
        <v>0.63399999999999945</v>
      </c>
      <c r="L48" s="93">
        <f t="shared" si="4"/>
        <v>76.858298165235198</v>
      </c>
      <c r="M48" s="93">
        <f t="shared" si="5"/>
        <v>96.37369908261762</v>
      </c>
      <c r="N48" s="93">
        <f t="shared" si="6"/>
        <v>115.88910000000004</v>
      </c>
    </row>
    <row r="49" spans="1:14" x14ac:dyDescent="0.35">
      <c r="A49" s="57">
        <v>588.245</v>
      </c>
      <c r="B49" s="57" t="s">
        <v>147</v>
      </c>
      <c r="C49" s="92">
        <v>0.1</v>
      </c>
      <c r="D49" s="92">
        <v>0.56000000000000005</v>
      </c>
      <c r="E49" s="92">
        <v>0.17</v>
      </c>
      <c r="F49" s="92">
        <v>424</v>
      </c>
      <c r="G49" s="92">
        <v>74</v>
      </c>
      <c r="H49" s="92">
        <v>23</v>
      </c>
      <c r="I49" s="92">
        <v>0.75</v>
      </c>
      <c r="J49" s="92">
        <v>0.15</v>
      </c>
      <c r="K49" s="93">
        <f t="shared" si="0"/>
        <v>0.47199999999999953</v>
      </c>
      <c r="L49" s="93">
        <f t="shared" si="4"/>
        <v>64.964411308600518</v>
      </c>
      <c r="M49" s="93">
        <f t="shared" si="5"/>
        <v>87.579605654300281</v>
      </c>
      <c r="N49" s="93">
        <f t="shared" si="6"/>
        <v>110.19480000000004</v>
      </c>
    </row>
    <row r="50" spans="1:14" x14ac:dyDescent="0.35">
      <c r="A50" s="57">
        <v>593.08999999999992</v>
      </c>
      <c r="B50" s="57" t="s">
        <v>147</v>
      </c>
      <c r="C50" s="92">
        <v>0.09</v>
      </c>
      <c r="D50" s="92">
        <v>0.72</v>
      </c>
      <c r="E50" s="92">
        <v>0.69</v>
      </c>
      <c r="F50" s="92">
        <v>436</v>
      </c>
      <c r="G50" s="92">
        <v>121</v>
      </c>
      <c r="H50" s="92">
        <v>116</v>
      </c>
      <c r="I50" s="92">
        <v>0.59</v>
      </c>
      <c r="J50" s="92">
        <v>0.11</v>
      </c>
      <c r="K50" s="93">
        <f t="shared" si="0"/>
        <v>0.68799999999999883</v>
      </c>
      <c r="L50" s="93">
        <f t="shared" si="4"/>
        <v>80.589179128653512</v>
      </c>
      <c r="M50" s="93">
        <f t="shared" si="5"/>
        <v>99.188189564326777</v>
      </c>
      <c r="N50" s="93">
        <f t="shared" si="6"/>
        <v>117.78720000000004</v>
      </c>
    </row>
    <row r="51" spans="1:14" x14ac:dyDescent="0.35">
      <c r="A51" s="59">
        <v>597.90499999999997</v>
      </c>
      <c r="B51" s="57" t="s">
        <v>147</v>
      </c>
      <c r="C51" s="93">
        <v>0.05</v>
      </c>
      <c r="D51" s="93">
        <v>0.34</v>
      </c>
      <c r="E51" s="93">
        <v>0.12</v>
      </c>
      <c r="F51" s="93">
        <v>426</v>
      </c>
      <c r="G51" s="93">
        <v>58</v>
      </c>
      <c r="H51" s="93">
        <v>20</v>
      </c>
      <c r="I51" s="93">
        <v>0.59</v>
      </c>
      <c r="J51" s="93">
        <v>0.13</v>
      </c>
      <c r="K51" s="93">
        <f t="shared" si="0"/>
        <v>0.50799999999999912</v>
      </c>
      <c r="L51" s="93">
        <f t="shared" si="4"/>
        <v>67.70474269682289</v>
      </c>
      <c r="M51" s="93">
        <f t="shared" si="5"/>
        <v>89.582471348411474</v>
      </c>
      <c r="N51" s="93">
        <f t="shared" si="6"/>
        <v>111.46020000000004</v>
      </c>
    </row>
    <row r="52" spans="1:14" x14ac:dyDescent="0.35">
      <c r="A52" s="57">
        <v>602.76499999999999</v>
      </c>
      <c r="B52" s="57" t="s">
        <v>147</v>
      </c>
      <c r="C52" s="92">
        <v>0.09</v>
      </c>
      <c r="D52" s="92">
        <v>0.78</v>
      </c>
      <c r="E52" s="92">
        <v>0.63</v>
      </c>
      <c r="F52" s="92">
        <v>433</v>
      </c>
      <c r="G52" s="92">
        <v>144</v>
      </c>
      <c r="H52" s="92">
        <v>116</v>
      </c>
      <c r="I52" s="92">
        <v>0.54</v>
      </c>
      <c r="J52" s="92">
        <v>0.1</v>
      </c>
      <c r="K52" s="93">
        <f t="shared" si="0"/>
        <v>0.63399999999999945</v>
      </c>
      <c r="L52" s="93">
        <f t="shared" si="4"/>
        <v>76.858298165235198</v>
      </c>
      <c r="M52" s="93">
        <f t="shared" si="5"/>
        <v>96.37369908261762</v>
      </c>
      <c r="N52" s="93">
        <f t="shared" si="6"/>
        <v>115.88910000000004</v>
      </c>
    </row>
    <row r="53" spans="1:14" x14ac:dyDescent="0.35">
      <c r="A53" s="57">
        <v>607.59500000000003</v>
      </c>
      <c r="B53" s="57" t="s">
        <v>147</v>
      </c>
      <c r="C53" s="92">
        <v>0.21</v>
      </c>
      <c r="D53" s="92">
        <v>1.23</v>
      </c>
      <c r="E53" s="92">
        <v>0.54</v>
      </c>
      <c r="F53" s="92">
        <v>434</v>
      </c>
      <c r="G53" s="92">
        <v>161</v>
      </c>
      <c r="H53" s="92">
        <v>71</v>
      </c>
      <c r="I53" s="92">
        <v>0.77</v>
      </c>
      <c r="J53" s="92">
        <v>0.15</v>
      </c>
      <c r="K53" s="93">
        <f t="shared" si="0"/>
        <v>0.65199999999999925</v>
      </c>
      <c r="L53" s="93">
        <f t="shared" si="4"/>
        <v>78.114058546434094</v>
      </c>
      <c r="M53" s="93">
        <f t="shared" si="5"/>
        <v>97.317929273217061</v>
      </c>
      <c r="N53" s="93">
        <f t="shared" si="6"/>
        <v>116.52180000000004</v>
      </c>
    </row>
    <row r="54" spans="1:14" x14ac:dyDescent="0.35">
      <c r="A54" s="57">
        <v>610</v>
      </c>
      <c r="B54" s="57" t="s">
        <v>147</v>
      </c>
      <c r="C54" s="92">
        <v>0.27</v>
      </c>
      <c r="D54" s="92">
        <v>1.1200000000000001</v>
      </c>
      <c r="E54" s="92">
        <v>0.48</v>
      </c>
      <c r="F54" s="92">
        <v>429</v>
      </c>
      <c r="G54" s="92">
        <v>186.66666666666669</v>
      </c>
      <c r="H54" s="92">
        <v>80</v>
      </c>
      <c r="I54" s="92">
        <v>0.6</v>
      </c>
      <c r="J54" s="92">
        <v>0.19424460431654675</v>
      </c>
      <c r="K54" s="93">
        <f t="shared" si="0"/>
        <v>0.56199999999999939</v>
      </c>
      <c r="L54" s="93">
        <f t="shared" si="4"/>
        <v>71.708183185958987</v>
      </c>
      <c r="M54" s="93">
        <f t="shared" si="5"/>
        <v>92.533241592979522</v>
      </c>
      <c r="N54" s="93">
        <f t="shared" si="6"/>
        <v>113.35830000000004</v>
      </c>
    </row>
    <row r="55" spans="1:14" x14ac:dyDescent="0.35">
      <c r="A55" s="57">
        <v>612.34</v>
      </c>
      <c r="B55" s="57" t="s">
        <v>147</v>
      </c>
      <c r="C55" s="92">
        <v>0.11</v>
      </c>
      <c r="D55" s="92">
        <v>0.78</v>
      </c>
      <c r="E55" s="92">
        <v>0.74</v>
      </c>
      <c r="F55" s="92">
        <v>434</v>
      </c>
      <c r="G55" s="92">
        <v>140</v>
      </c>
      <c r="H55" s="92">
        <v>134</v>
      </c>
      <c r="I55" s="92">
        <v>0.55000000000000004</v>
      </c>
      <c r="J55" s="92">
        <v>0.12</v>
      </c>
      <c r="K55" s="93">
        <f t="shared" si="0"/>
        <v>0.65199999999999925</v>
      </c>
      <c r="L55" s="93">
        <f t="shared" si="4"/>
        <v>78.114058546434094</v>
      </c>
      <c r="M55" s="93">
        <f t="shared" si="5"/>
        <v>97.317929273217061</v>
      </c>
      <c r="N55" s="93">
        <f t="shared" si="6"/>
        <v>116.52180000000004</v>
      </c>
    </row>
    <row r="56" spans="1:14" x14ac:dyDescent="0.35">
      <c r="A56" s="57">
        <v>617.12</v>
      </c>
      <c r="B56" s="57" t="s">
        <v>147</v>
      </c>
      <c r="C56" s="92">
        <v>0.18</v>
      </c>
      <c r="D56" s="92">
        <v>0.57999999999999996</v>
      </c>
      <c r="E56" s="92">
        <v>0.24</v>
      </c>
      <c r="F56" s="92">
        <v>427</v>
      </c>
      <c r="G56" s="92">
        <v>86</v>
      </c>
      <c r="H56" s="92">
        <v>36</v>
      </c>
      <c r="I56" s="92">
        <v>0.67</v>
      </c>
      <c r="J56" s="92">
        <v>0.23</v>
      </c>
      <c r="K56" s="93">
        <f t="shared" si="0"/>
        <v>0.52599999999999891</v>
      </c>
      <c r="L56" s="93">
        <f t="shared" si="4"/>
        <v>69.053197067233995</v>
      </c>
      <c r="M56" s="93">
        <f t="shared" si="5"/>
        <v>90.573048533617026</v>
      </c>
      <c r="N56" s="93">
        <f t="shared" si="6"/>
        <v>112.09290000000004</v>
      </c>
    </row>
    <row r="57" spans="1:14" x14ac:dyDescent="0.35">
      <c r="A57" s="57">
        <v>621.83999999999992</v>
      </c>
      <c r="B57" s="57" t="s">
        <v>147</v>
      </c>
      <c r="C57" s="92">
        <v>1.45</v>
      </c>
      <c r="D57" s="92">
        <v>10.26</v>
      </c>
      <c r="E57" s="92">
        <v>0.24</v>
      </c>
      <c r="F57" s="92">
        <v>428</v>
      </c>
      <c r="G57" s="92">
        <v>290</v>
      </c>
      <c r="H57" s="92">
        <v>7</v>
      </c>
      <c r="I57" s="92">
        <v>3.54</v>
      </c>
      <c r="J57" s="92">
        <v>0.12</v>
      </c>
      <c r="K57" s="93">
        <f t="shared" si="0"/>
        <v>0.54399999999999959</v>
      </c>
      <c r="L57" s="93">
        <f>(LN(K57+1.19))/0.00782</f>
        <v>70.387580352730154</v>
      </c>
      <c r="M57" s="93">
        <f t="shared" si="5"/>
        <v>91.556590176365091</v>
      </c>
      <c r="N57" s="93">
        <f t="shared" si="6"/>
        <v>112.72560000000004</v>
      </c>
    </row>
    <row r="58" spans="1:14" x14ac:dyDescent="0.35">
      <c r="A58" s="57">
        <v>626.55500000000006</v>
      </c>
      <c r="B58" s="57" t="s">
        <v>147</v>
      </c>
      <c r="C58" s="92">
        <v>1.21</v>
      </c>
      <c r="D58" s="92">
        <v>4.12</v>
      </c>
      <c r="E58" s="92">
        <v>0.24</v>
      </c>
      <c r="F58" s="92">
        <v>427</v>
      </c>
      <c r="G58" s="92">
        <v>195</v>
      </c>
      <c r="H58" s="92">
        <v>11</v>
      </c>
      <c r="I58" s="92">
        <v>2.11</v>
      </c>
      <c r="J58" s="92">
        <v>0.23</v>
      </c>
      <c r="K58" s="93">
        <f t="shared" si="0"/>
        <v>0.52599999999999891</v>
      </c>
      <c r="L58" s="93">
        <f t="shared" si="4"/>
        <v>69.053197067233995</v>
      </c>
      <c r="M58" s="93">
        <f t="shared" si="5"/>
        <v>90.573048533617026</v>
      </c>
      <c r="N58" s="93">
        <f t="shared" si="6"/>
        <v>112.09290000000004</v>
      </c>
    </row>
    <row r="59" spans="1:14" x14ac:dyDescent="0.35">
      <c r="A59" s="57">
        <v>631.29500000000007</v>
      </c>
      <c r="B59" s="57" t="s">
        <v>147</v>
      </c>
      <c r="C59" s="92">
        <v>0.35</v>
      </c>
      <c r="D59" s="92">
        <v>1.36</v>
      </c>
      <c r="E59" s="92">
        <v>0.16</v>
      </c>
      <c r="F59" s="92">
        <v>428</v>
      </c>
      <c r="G59" s="92">
        <v>109</v>
      </c>
      <c r="H59" s="92">
        <v>13</v>
      </c>
      <c r="I59" s="92">
        <v>1.24</v>
      </c>
      <c r="J59" s="92">
        <v>0.2</v>
      </c>
      <c r="K59" s="93">
        <f t="shared" si="0"/>
        <v>0.54399999999999959</v>
      </c>
      <c r="L59" s="93">
        <f t="shared" si="4"/>
        <v>70.387580352730154</v>
      </c>
      <c r="M59" s="93">
        <f t="shared" si="5"/>
        <v>91.556590176365091</v>
      </c>
      <c r="N59" s="93">
        <f t="shared" si="6"/>
        <v>112.72560000000004</v>
      </c>
    </row>
    <row r="60" spans="1:14" x14ac:dyDescent="0.35">
      <c r="A60" s="57">
        <v>636.11500000000001</v>
      </c>
      <c r="B60" s="57" t="s">
        <v>147</v>
      </c>
      <c r="C60" s="92">
        <v>0.69</v>
      </c>
      <c r="D60" s="92">
        <v>2.83</v>
      </c>
      <c r="E60" s="92">
        <v>0.28999999999999998</v>
      </c>
      <c r="F60" s="92">
        <v>430</v>
      </c>
      <c r="G60" s="92">
        <v>181</v>
      </c>
      <c r="H60" s="92">
        <v>19</v>
      </c>
      <c r="I60" s="92">
        <v>1.56</v>
      </c>
      <c r="J60" s="92">
        <v>0.2</v>
      </c>
      <c r="K60" s="93">
        <f t="shared" si="0"/>
        <v>0.57999999999999918</v>
      </c>
      <c r="L60" s="93">
        <f t="shared" si="4"/>
        <v>73.015287287178666</v>
      </c>
      <c r="M60" s="93">
        <f t="shared" si="5"/>
        <v>93.503143643589354</v>
      </c>
      <c r="N60" s="93">
        <f t="shared" si="6"/>
        <v>113.99100000000004</v>
      </c>
    </row>
    <row r="61" spans="1:14" x14ac:dyDescent="0.35">
      <c r="A61" s="57">
        <v>640.98</v>
      </c>
      <c r="B61" s="57" t="s">
        <v>147</v>
      </c>
      <c r="C61" s="92">
        <v>0.66</v>
      </c>
      <c r="D61" s="92">
        <v>4.75</v>
      </c>
      <c r="E61" s="92">
        <v>0.31</v>
      </c>
      <c r="F61" s="92">
        <v>428</v>
      </c>
      <c r="G61" s="92">
        <v>185</v>
      </c>
      <c r="H61" s="92">
        <v>12</v>
      </c>
      <c r="I61" s="92">
        <v>2.57</v>
      </c>
      <c r="J61" s="92">
        <v>0.12</v>
      </c>
      <c r="K61" s="93">
        <f t="shared" si="0"/>
        <v>0.54399999999999959</v>
      </c>
      <c r="L61" s="93">
        <f t="shared" si="4"/>
        <v>70.387580352730154</v>
      </c>
      <c r="M61" s="93">
        <f t="shared" si="5"/>
        <v>91.556590176365091</v>
      </c>
      <c r="N61" s="93">
        <f t="shared" si="6"/>
        <v>112.72560000000004</v>
      </c>
    </row>
    <row r="62" spans="1:14" x14ac:dyDescent="0.35">
      <c r="A62" s="57">
        <v>645.75</v>
      </c>
      <c r="B62" s="57" t="s">
        <v>147</v>
      </c>
      <c r="C62" s="92">
        <v>0.89</v>
      </c>
      <c r="D62" s="92">
        <v>4.6399999999999997</v>
      </c>
      <c r="E62" s="92">
        <v>0.27</v>
      </c>
      <c r="F62" s="92">
        <v>427</v>
      </c>
      <c r="G62" s="92">
        <v>184</v>
      </c>
      <c r="H62" s="92">
        <v>11</v>
      </c>
      <c r="I62" s="92">
        <v>2.52</v>
      </c>
      <c r="J62" s="92">
        <v>0.16</v>
      </c>
      <c r="K62" s="93">
        <f t="shared" si="0"/>
        <v>0.52599999999999891</v>
      </c>
      <c r="L62" s="93">
        <f t="shared" si="4"/>
        <v>69.053197067233995</v>
      </c>
      <c r="M62" s="93">
        <f t="shared" si="5"/>
        <v>90.573048533617026</v>
      </c>
      <c r="N62" s="93">
        <f t="shared" si="6"/>
        <v>112.09290000000004</v>
      </c>
    </row>
    <row r="63" spans="1:14" x14ac:dyDescent="0.35">
      <c r="A63" s="57">
        <v>650.495</v>
      </c>
      <c r="B63" s="57" t="s">
        <v>147</v>
      </c>
      <c r="C63" s="92">
        <v>2.4300000000000002</v>
      </c>
      <c r="D63" s="92">
        <v>9.6</v>
      </c>
      <c r="E63" s="92">
        <v>0.22</v>
      </c>
      <c r="F63" s="92">
        <v>433</v>
      </c>
      <c r="G63" s="92">
        <v>313</v>
      </c>
      <c r="H63" s="92">
        <v>7</v>
      </c>
      <c r="I63" s="92">
        <v>3.07</v>
      </c>
      <c r="J63" s="92">
        <v>0.2</v>
      </c>
      <c r="K63" s="93">
        <f t="shared" si="0"/>
        <v>0.63399999999999945</v>
      </c>
      <c r="L63" s="93">
        <f t="shared" si="4"/>
        <v>76.858298165235198</v>
      </c>
      <c r="M63" s="93">
        <f t="shared" si="5"/>
        <v>96.37369908261762</v>
      </c>
      <c r="N63" s="93">
        <f t="shared" si="6"/>
        <v>115.88910000000004</v>
      </c>
    </row>
    <row r="64" spans="1:14" x14ac:dyDescent="0.35">
      <c r="A64" s="57">
        <v>655.27</v>
      </c>
      <c r="B64" s="57" t="s">
        <v>147</v>
      </c>
      <c r="C64" s="92">
        <v>0.71</v>
      </c>
      <c r="D64" s="92">
        <v>3.33</v>
      </c>
      <c r="E64" s="92">
        <v>0.35</v>
      </c>
      <c r="F64" s="92">
        <v>426</v>
      </c>
      <c r="G64" s="92">
        <v>142</v>
      </c>
      <c r="H64" s="92">
        <v>15</v>
      </c>
      <c r="I64" s="92">
        <v>2.34</v>
      </c>
      <c r="J64" s="92">
        <v>0.18</v>
      </c>
      <c r="K64" s="93">
        <f t="shared" si="0"/>
        <v>0.50799999999999912</v>
      </c>
      <c r="L64" s="93">
        <f t="shared" si="4"/>
        <v>67.70474269682289</v>
      </c>
      <c r="M64" s="93">
        <f t="shared" si="5"/>
        <v>89.582471348411474</v>
      </c>
      <c r="N64" s="93">
        <f t="shared" si="6"/>
        <v>111.46020000000004</v>
      </c>
    </row>
    <row r="65" spans="1:14" x14ac:dyDescent="0.35">
      <c r="A65" s="57">
        <v>661.97499999999991</v>
      </c>
      <c r="B65" s="57" t="s">
        <v>147</v>
      </c>
      <c r="C65" s="92">
        <v>2.5</v>
      </c>
      <c r="D65" s="92">
        <v>15.44</v>
      </c>
      <c r="E65" s="92">
        <v>0.22</v>
      </c>
      <c r="F65" s="92">
        <v>433</v>
      </c>
      <c r="G65" s="92">
        <v>348</v>
      </c>
      <c r="H65" s="92">
        <v>5</v>
      </c>
      <c r="I65" s="92">
        <v>4.4400000000000004</v>
      </c>
      <c r="J65" s="92">
        <v>0.14000000000000001</v>
      </c>
      <c r="K65" s="93">
        <f t="shared" si="0"/>
        <v>0.63399999999999945</v>
      </c>
      <c r="L65" s="93">
        <f t="shared" si="4"/>
        <v>76.858298165235198</v>
      </c>
      <c r="M65" s="93">
        <f t="shared" si="5"/>
        <v>96.37369908261762</v>
      </c>
      <c r="N65" s="93">
        <f t="shared" si="6"/>
        <v>115.88910000000004</v>
      </c>
    </row>
    <row r="66" spans="1:14" x14ac:dyDescent="0.35">
      <c r="A66" s="57">
        <v>664.68499999999995</v>
      </c>
      <c r="B66" s="57" t="s">
        <v>147</v>
      </c>
      <c r="C66" s="92">
        <v>1.67</v>
      </c>
      <c r="D66" s="92">
        <v>8.43</v>
      </c>
      <c r="E66" s="92">
        <v>0.39</v>
      </c>
      <c r="F66" s="92">
        <v>428</v>
      </c>
      <c r="G66" s="92">
        <v>319</v>
      </c>
      <c r="H66" s="92">
        <v>15</v>
      </c>
      <c r="I66" s="92">
        <v>2.64</v>
      </c>
      <c r="J66" s="92">
        <v>0.17</v>
      </c>
      <c r="K66" s="93">
        <f t="shared" ref="K66:K126" si="7">(0.018*F66)-7.16</f>
        <v>0.54399999999999959</v>
      </c>
      <c r="L66" s="93">
        <f t="shared" ref="L66:L97" si="8">(LN(K66+1.19))/0.00782</f>
        <v>70.387580352730154</v>
      </c>
      <c r="M66" s="93">
        <f t="shared" ref="M66:M97" si="9">MEDIAN(L66,N66)</f>
        <v>91.556590176365091</v>
      </c>
      <c r="N66" s="93">
        <f t="shared" ref="N66:N97" si="10">(0.6327*F66)-158.07</f>
        <v>112.72560000000004</v>
      </c>
    </row>
    <row r="67" spans="1:14" x14ac:dyDescent="0.35">
      <c r="A67" s="59">
        <v>669.51</v>
      </c>
      <c r="B67" s="57" t="s">
        <v>147</v>
      </c>
      <c r="C67" s="93">
        <v>1.92</v>
      </c>
      <c r="D67" s="93">
        <v>15.29</v>
      </c>
      <c r="E67" s="93">
        <v>0.35</v>
      </c>
      <c r="F67" s="93">
        <v>430</v>
      </c>
      <c r="G67" s="93">
        <v>370</v>
      </c>
      <c r="H67" s="93">
        <v>9</v>
      </c>
      <c r="I67" s="93">
        <v>4.13</v>
      </c>
      <c r="J67" s="92">
        <v>0.11</v>
      </c>
      <c r="K67" s="93">
        <f t="shared" si="7"/>
        <v>0.57999999999999918</v>
      </c>
      <c r="L67" s="93">
        <f t="shared" si="8"/>
        <v>73.015287287178666</v>
      </c>
      <c r="M67" s="93">
        <f t="shared" si="9"/>
        <v>93.503143643589354</v>
      </c>
      <c r="N67" s="93">
        <f t="shared" si="10"/>
        <v>113.99100000000004</v>
      </c>
    </row>
    <row r="68" spans="1:14" x14ac:dyDescent="0.35">
      <c r="A68" s="57">
        <v>674.32</v>
      </c>
      <c r="B68" s="57" t="s">
        <v>148</v>
      </c>
      <c r="C68" s="92">
        <v>2.54</v>
      </c>
      <c r="D68" s="92">
        <v>18.02</v>
      </c>
      <c r="E68" s="92">
        <v>0.21</v>
      </c>
      <c r="F68" s="92">
        <v>431</v>
      </c>
      <c r="G68" s="92">
        <v>344</v>
      </c>
      <c r="H68" s="92">
        <v>4</v>
      </c>
      <c r="I68" s="92">
        <v>5.24</v>
      </c>
      <c r="J68" s="92">
        <v>0.12</v>
      </c>
      <c r="K68" s="93">
        <f t="shared" si="7"/>
        <v>0.59799999999999898</v>
      </c>
      <c r="L68" s="93">
        <f t="shared" si="8"/>
        <v>74.309165824977214</v>
      </c>
      <c r="M68" s="93">
        <f t="shared" si="9"/>
        <v>94.466432912488628</v>
      </c>
      <c r="N68" s="93">
        <f t="shared" si="10"/>
        <v>114.62370000000004</v>
      </c>
    </row>
    <row r="69" spans="1:14" x14ac:dyDescent="0.35">
      <c r="A69" s="59">
        <v>679.11</v>
      </c>
      <c r="B69" s="57" t="s">
        <v>148</v>
      </c>
      <c r="C69" s="93">
        <v>1.99</v>
      </c>
      <c r="D69" s="93">
        <v>12.83</v>
      </c>
      <c r="E69" s="93">
        <v>0.23</v>
      </c>
      <c r="F69" s="93">
        <v>432</v>
      </c>
      <c r="G69" s="93">
        <v>370</v>
      </c>
      <c r="H69" s="93">
        <v>7</v>
      </c>
      <c r="I69" s="93">
        <v>3.47</v>
      </c>
      <c r="J69" s="93">
        <v>0.13</v>
      </c>
      <c r="K69" s="93">
        <f t="shared" si="7"/>
        <v>0.61599999999999966</v>
      </c>
      <c r="L69" s="93">
        <f t="shared" si="8"/>
        <v>75.59008375892499</v>
      </c>
      <c r="M69" s="93">
        <f t="shared" si="9"/>
        <v>95.423241879462523</v>
      </c>
      <c r="N69" s="93">
        <f t="shared" si="10"/>
        <v>115.25640000000004</v>
      </c>
    </row>
    <row r="70" spans="1:14" x14ac:dyDescent="0.35">
      <c r="A70" s="57">
        <v>682.07</v>
      </c>
      <c r="B70" s="57" t="s">
        <v>148</v>
      </c>
      <c r="C70" s="92">
        <v>3.6494249999999999</v>
      </c>
      <c r="D70" s="92">
        <v>28.51</v>
      </c>
      <c r="E70" s="92">
        <v>0.56999999999999995</v>
      </c>
      <c r="F70" s="92">
        <v>431</v>
      </c>
      <c r="G70" s="92">
        <v>480.61362489686201</v>
      </c>
      <c r="H70" s="92">
        <v>9.6089007560256707</v>
      </c>
      <c r="I70" s="92">
        <v>5.9320000000000004</v>
      </c>
      <c r="J70" s="92">
        <v>0.113479189574718</v>
      </c>
      <c r="K70" s="93">
        <f t="shared" si="7"/>
        <v>0.59799999999999898</v>
      </c>
      <c r="L70" s="93">
        <f t="shared" si="8"/>
        <v>74.309165824977214</v>
      </c>
      <c r="M70" s="93">
        <f t="shared" si="9"/>
        <v>94.466432912488628</v>
      </c>
      <c r="N70" s="93">
        <f t="shared" si="10"/>
        <v>114.62370000000004</v>
      </c>
    </row>
    <row r="71" spans="1:14" x14ac:dyDescent="0.35">
      <c r="A71" s="59">
        <v>682.07</v>
      </c>
      <c r="B71" s="57" t="s">
        <v>148</v>
      </c>
      <c r="C71" s="93">
        <v>3.6494249999999999</v>
      </c>
      <c r="D71" s="93">
        <v>28.51</v>
      </c>
      <c r="E71" s="93">
        <v>0.56999999999999995</v>
      </c>
      <c r="F71" s="93">
        <v>431</v>
      </c>
      <c r="G71" s="93">
        <v>480.61362489686201</v>
      </c>
      <c r="H71" s="93">
        <v>9.6089007560256707</v>
      </c>
      <c r="I71" s="93">
        <v>5.9320000000000004</v>
      </c>
      <c r="J71" s="93">
        <v>0.11</v>
      </c>
      <c r="K71" s="93">
        <f t="shared" si="7"/>
        <v>0.59799999999999898</v>
      </c>
      <c r="L71" s="93">
        <f t="shared" si="8"/>
        <v>74.309165824977214</v>
      </c>
      <c r="M71" s="93">
        <f t="shared" si="9"/>
        <v>94.466432912488628</v>
      </c>
      <c r="N71" s="93">
        <f t="shared" si="10"/>
        <v>114.62370000000004</v>
      </c>
    </row>
    <row r="72" spans="1:14" x14ac:dyDescent="0.35">
      <c r="A72" s="57">
        <v>688.61</v>
      </c>
      <c r="B72" s="57" t="s">
        <v>148</v>
      </c>
      <c r="C72" s="92">
        <v>3.03</v>
      </c>
      <c r="D72" s="92">
        <v>27.16</v>
      </c>
      <c r="E72" s="92">
        <v>0.18</v>
      </c>
      <c r="F72" s="92">
        <v>433</v>
      </c>
      <c r="G72" s="92">
        <v>365</v>
      </c>
      <c r="H72" s="92">
        <v>2</v>
      </c>
      <c r="I72" s="92">
        <v>7.43</v>
      </c>
      <c r="J72" s="92">
        <v>0.1</v>
      </c>
      <c r="K72" s="93">
        <f t="shared" si="7"/>
        <v>0.63399999999999945</v>
      </c>
      <c r="L72" s="93">
        <f t="shared" si="8"/>
        <v>76.858298165235198</v>
      </c>
      <c r="M72" s="93">
        <f t="shared" si="9"/>
        <v>96.37369908261762</v>
      </c>
      <c r="N72" s="93">
        <f t="shared" si="10"/>
        <v>115.88910000000004</v>
      </c>
    </row>
    <row r="73" spans="1:14" x14ac:dyDescent="0.35">
      <c r="A73" s="57">
        <v>695.35</v>
      </c>
      <c r="B73" s="57" t="s">
        <v>148</v>
      </c>
      <c r="C73" s="92">
        <v>3.85</v>
      </c>
      <c r="D73" s="92">
        <v>22.58</v>
      </c>
      <c r="E73" s="92">
        <v>0.51</v>
      </c>
      <c r="F73" s="92">
        <v>431</v>
      </c>
      <c r="G73" s="92">
        <v>335.51263001485881</v>
      </c>
      <c r="H73" s="92">
        <v>7.578008915304606</v>
      </c>
      <c r="I73" s="92">
        <v>6.73</v>
      </c>
      <c r="J73" s="92">
        <v>0.14566780174044647</v>
      </c>
      <c r="K73" s="93">
        <f t="shared" si="7"/>
        <v>0.59799999999999898</v>
      </c>
      <c r="L73" s="93">
        <f t="shared" si="8"/>
        <v>74.309165824977214</v>
      </c>
      <c r="M73" s="93">
        <f t="shared" si="9"/>
        <v>94.466432912488628</v>
      </c>
      <c r="N73" s="93">
        <f t="shared" si="10"/>
        <v>114.62370000000004</v>
      </c>
    </row>
    <row r="74" spans="1:14" x14ac:dyDescent="0.35">
      <c r="A74" s="57">
        <v>697.90000000000009</v>
      </c>
      <c r="B74" s="57" t="s">
        <v>148</v>
      </c>
      <c r="C74" s="92">
        <v>2.42</v>
      </c>
      <c r="D74" s="92">
        <v>20.62</v>
      </c>
      <c r="E74" s="92">
        <v>0.28999999999999998</v>
      </c>
      <c r="F74" s="92">
        <v>434</v>
      </c>
      <c r="G74" s="92">
        <v>341</v>
      </c>
      <c r="H74" s="92">
        <v>5</v>
      </c>
      <c r="I74" s="92">
        <v>6.05</v>
      </c>
      <c r="J74" s="92">
        <v>0.11</v>
      </c>
      <c r="K74" s="93">
        <f t="shared" si="7"/>
        <v>0.65199999999999925</v>
      </c>
      <c r="L74" s="93">
        <f t="shared" si="8"/>
        <v>78.114058546434094</v>
      </c>
      <c r="M74" s="93">
        <f t="shared" si="9"/>
        <v>97.317929273217061</v>
      </c>
      <c r="N74" s="93">
        <f t="shared" si="10"/>
        <v>116.52180000000004</v>
      </c>
    </row>
    <row r="75" spans="1:14" x14ac:dyDescent="0.35">
      <c r="A75" s="57">
        <v>700.45</v>
      </c>
      <c r="B75" s="57" t="s">
        <v>148</v>
      </c>
      <c r="C75" s="92">
        <v>4.3099999999999996</v>
      </c>
      <c r="D75" s="92">
        <v>28.5</v>
      </c>
      <c r="E75" s="92">
        <v>0.52</v>
      </c>
      <c r="F75" s="92">
        <v>435</v>
      </c>
      <c r="G75" s="92">
        <v>365.38461538461536</v>
      </c>
      <c r="H75" s="92">
        <v>6.666666666666667</v>
      </c>
      <c r="I75" s="92">
        <v>7.8</v>
      </c>
      <c r="J75" s="92">
        <v>0.13136238951539161</v>
      </c>
      <c r="K75" s="93">
        <f t="shared" si="7"/>
        <v>0.66999999999999904</v>
      </c>
      <c r="L75" s="93">
        <f t="shared" si="8"/>
        <v>79.357607125973047</v>
      </c>
      <c r="M75" s="93">
        <f t="shared" si="9"/>
        <v>98.256053562986551</v>
      </c>
      <c r="N75" s="93">
        <f t="shared" si="10"/>
        <v>117.15450000000004</v>
      </c>
    </row>
    <row r="76" spans="1:14" x14ac:dyDescent="0.35">
      <c r="A76" s="57">
        <v>707.30500000000006</v>
      </c>
      <c r="B76" s="57" t="s">
        <v>148</v>
      </c>
      <c r="C76" s="92">
        <v>2.0099999999999998</v>
      </c>
      <c r="D76" s="92">
        <v>20.96</v>
      </c>
      <c r="E76" s="92">
        <v>0.25</v>
      </c>
      <c r="F76" s="92">
        <v>430</v>
      </c>
      <c r="G76" s="92">
        <v>306</v>
      </c>
      <c r="H76" s="92">
        <v>4</v>
      </c>
      <c r="I76" s="92">
        <v>6.85</v>
      </c>
      <c r="J76" s="92">
        <v>0.09</v>
      </c>
      <c r="K76" s="93">
        <f t="shared" si="7"/>
        <v>0.57999999999999918</v>
      </c>
      <c r="L76" s="93">
        <f t="shared" si="8"/>
        <v>73.015287287178666</v>
      </c>
      <c r="M76" s="93">
        <f t="shared" si="9"/>
        <v>93.503143643589354</v>
      </c>
      <c r="N76" s="93">
        <f t="shared" si="10"/>
        <v>113.99100000000004</v>
      </c>
    </row>
    <row r="77" spans="1:14" x14ac:dyDescent="0.35">
      <c r="A77" s="59">
        <v>722.04500000000007</v>
      </c>
      <c r="B77" s="57" t="s">
        <v>148</v>
      </c>
      <c r="C77" s="93">
        <v>1.9</v>
      </c>
      <c r="D77" s="93">
        <v>17.34</v>
      </c>
      <c r="E77" s="93">
        <v>0.24</v>
      </c>
      <c r="F77" s="93">
        <v>429</v>
      </c>
      <c r="G77" s="93">
        <v>280</v>
      </c>
      <c r="H77" s="93">
        <v>4</v>
      </c>
      <c r="I77" s="93">
        <v>6.18</v>
      </c>
      <c r="J77" s="92">
        <v>0.1</v>
      </c>
      <c r="K77" s="93">
        <f t="shared" si="7"/>
        <v>0.56199999999999939</v>
      </c>
      <c r="L77" s="93">
        <f t="shared" si="8"/>
        <v>71.708183185958987</v>
      </c>
      <c r="M77" s="93">
        <f t="shared" si="9"/>
        <v>92.533241592979522</v>
      </c>
      <c r="N77" s="93">
        <f t="shared" si="10"/>
        <v>113.35830000000004</v>
      </c>
    </row>
    <row r="78" spans="1:14" x14ac:dyDescent="0.35">
      <c r="A78" s="57">
        <v>731.53499999999997</v>
      </c>
      <c r="B78" s="57" t="s">
        <v>148</v>
      </c>
      <c r="C78" s="92">
        <v>1.84</v>
      </c>
      <c r="D78" s="92">
        <v>5.74</v>
      </c>
      <c r="E78" s="92">
        <v>0.14000000000000001</v>
      </c>
      <c r="F78" s="92">
        <v>429</v>
      </c>
      <c r="G78" s="92">
        <v>314</v>
      </c>
      <c r="H78" s="92">
        <v>8</v>
      </c>
      <c r="I78" s="92">
        <v>1.83</v>
      </c>
      <c r="J78" s="92">
        <v>0.24</v>
      </c>
      <c r="K78" s="93">
        <f t="shared" si="7"/>
        <v>0.56199999999999939</v>
      </c>
      <c r="L78" s="93">
        <f t="shared" si="8"/>
        <v>71.708183185958987</v>
      </c>
      <c r="M78" s="93">
        <f t="shared" si="9"/>
        <v>92.533241592979522</v>
      </c>
      <c r="N78" s="93">
        <f t="shared" si="10"/>
        <v>113.35830000000004</v>
      </c>
    </row>
    <row r="79" spans="1:14" x14ac:dyDescent="0.35">
      <c r="A79" s="57">
        <v>736.32999999999993</v>
      </c>
      <c r="B79" s="57" t="s">
        <v>148</v>
      </c>
      <c r="C79" s="92">
        <v>2.2799999999999998</v>
      </c>
      <c r="D79" s="92">
        <v>21.35</v>
      </c>
      <c r="E79" s="92">
        <v>0.32</v>
      </c>
      <c r="F79" s="92">
        <v>433</v>
      </c>
      <c r="G79" s="92">
        <v>265</v>
      </c>
      <c r="H79" s="92">
        <v>4</v>
      </c>
      <c r="I79" s="92">
        <v>8.07</v>
      </c>
      <c r="J79" s="92">
        <v>0.1</v>
      </c>
      <c r="K79" s="93">
        <f t="shared" si="7"/>
        <v>0.63399999999999945</v>
      </c>
      <c r="L79" s="93">
        <f t="shared" si="8"/>
        <v>76.858298165235198</v>
      </c>
      <c r="M79" s="93">
        <f t="shared" si="9"/>
        <v>96.37369908261762</v>
      </c>
      <c r="N79" s="93">
        <f t="shared" si="10"/>
        <v>115.88910000000004</v>
      </c>
    </row>
    <row r="80" spans="1:14" x14ac:dyDescent="0.35">
      <c r="A80" s="57">
        <v>746.02</v>
      </c>
      <c r="B80" s="57" t="s">
        <v>148</v>
      </c>
      <c r="C80" s="92">
        <v>1.3</v>
      </c>
      <c r="D80" s="92">
        <v>9.67</v>
      </c>
      <c r="E80" s="92">
        <v>0.28000000000000003</v>
      </c>
      <c r="F80" s="92">
        <v>427</v>
      </c>
      <c r="G80" s="92">
        <v>191</v>
      </c>
      <c r="H80" s="92">
        <v>6</v>
      </c>
      <c r="I80" s="92">
        <v>5.07</v>
      </c>
      <c r="J80" s="92">
        <v>0.12</v>
      </c>
      <c r="K80" s="93">
        <f t="shared" si="7"/>
        <v>0.52599999999999891</v>
      </c>
      <c r="L80" s="93">
        <f t="shared" si="8"/>
        <v>69.053197067233995</v>
      </c>
      <c r="M80" s="93">
        <f t="shared" si="9"/>
        <v>90.573048533617026</v>
      </c>
      <c r="N80" s="93">
        <f t="shared" si="10"/>
        <v>112.09290000000004</v>
      </c>
    </row>
    <row r="81" spans="1:14" x14ac:dyDescent="0.35">
      <c r="A81" s="57">
        <v>746.5</v>
      </c>
      <c r="B81" s="57" t="s">
        <v>148</v>
      </c>
      <c r="C81" s="92">
        <v>2.1370969999999998</v>
      </c>
      <c r="D81" s="92">
        <v>16.309999999999999</v>
      </c>
      <c r="E81" s="92">
        <v>0.52</v>
      </c>
      <c r="F81" s="92">
        <v>431</v>
      </c>
      <c r="G81" s="92">
        <v>279.95193041439001</v>
      </c>
      <c r="H81" s="92">
        <v>8.9255060234554406</v>
      </c>
      <c r="I81" s="92">
        <v>5.8259999999999996</v>
      </c>
      <c r="J81" s="92">
        <v>0.115850046277046</v>
      </c>
      <c r="K81" s="93">
        <f t="shared" si="7"/>
        <v>0.59799999999999898</v>
      </c>
      <c r="L81" s="93">
        <f t="shared" si="8"/>
        <v>74.309165824977214</v>
      </c>
      <c r="M81" s="93">
        <f t="shared" si="9"/>
        <v>94.466432912488628</v>
      </c>
      <c r="N81" s="93">
        <f t="shared" si="10"/>
        <v>114.62370000000004</v>
      </c>
    </row>
    <row r="82" spans="1:14" x14ac:dyDescent="0.35">
      <c r="A82" s="57">
        <v>746.5</v>
      </c>
      <c r="B82" s="57" t="s">
        <v>148</v>
      </c>
      <c r="C82" s="92">
        <v>2.1370969999999998</v>
      </c>
      <c r="D82" s="92">
        <v>16.309999999999999</v>
      </c>
      <c r="E82" s="92">
        <v>0.52</v>
      </c>
      <c r="F82" s="92">
        <v>431</v>
      </c>
      <c r="G82" s="92">
        <v>279.95193041439001</v>
      </c>
      <c r="H82" s="92">
        <v>8.9255060234554406</v>
      </c>
      <c r="I82" s="92">
        <v>5.8259999999999996</v>
      </c>
      <c r="J82" s="92">
        <v>0.12</v>
      </c>
      <c r="K82" s="93">
        <f t="shared" si="7"/>
        <v>0.59799999999999898</v>
      </c>
      <c r="L82" s="93">
        <f t="shared" si="8"/>
        <v>74.309165824977214</v>
      </c>
      <c r="M82" s="93">
        <f t="shared" si="9"/>
        <v>94.466432912488628</v>
      </c>
      <c r="N82" s="93">
        <f t="shared" si="10"/>
        <v>114.62370000000004</v>
      </c>
    </row>
    <row r="83" spans="1:14" x14ac:dyDescent="0.35">
      <c r="A83" s="57">
        <v>750.27499999999998</v>
      </c>
      <c r="B83" s="57" t="s">
        <v>148</v>
      </c>
      <c r="C83" s="92">
        <v>0.57999999999999996</v>
      </c>
      <c r="D83" s="92">
        <v>1.17</v>
      </c>
      <c r="E83" s="92">
        <v>0.31</v>
      </c>
      <c r="F83" s="92">
        <v>435</v>
      </c>
      <c r="G83" s="92">
        <v>138</v>
      </c>
      <c r="H83" s="92">
        <v>36</v>
      </c>
      <c r="I83" s="92">
        <v>0.84</v>
      </c>
      <c r="J83" s="92">
        <v>0.33</v>
      </c>
      <c r="K83" s="93">
        <f t="shared" si="7"/>
        <v>0.66999999999999904</v>
      </c>
      <c r="L83" s="93">
        <f t="shared" si="8"/>
        <v>79.357607125973047</v>
      </c>
      <c r="M83" s="93">
        <f t="shared" si="9"/>
        <v>98.256053562986551</v>
      </c>
      <c r="N83" s="93">
        <f t="shared" si="10"/>
        <v>117.15450000000004</v>
      </c>
    </row>
    <row r="84" spans="1:14" x14ac:dyDescent="0.35">
      <c r="A84" s="57">
        <v>754.96</v>
      </c>
      <c r="B84" s="57" t="s">
        <v>148</v>
      </c>
      <c r="C84" s="92">
        <v>0.28999999999999998</v>
      </c>
      <c r="D84" s="92">
        <v>0.52</v>
      </c>
      <c r="E84" s="92">
        <v>0.15</v>
      </c>
      <c r="F84" s="92">
        <v>435</v>
      </c>
      <c r="G84" s="92">
        <v>107</v>
      </c>
      <c r="H84" s="92">
        <v>31</v>
      </c>
      <c r="I84" s="92">
        <v>0.48</v>
      </c>
      <c r="J84" s="92">
        <v>0.36</v>
      </c>
      <c r="K84" s="93">
        <f t="shared" si="7"/>
        <v>0.66999999999999904</v>
      </c>
      <c r="L84" s="93">
        <f t="shared" si="8"/>
        <v>79.357607125973047</v>
      </c>
      <c r="M84" s="93">
        <f t="shared" si="9"/>
        <v>98.256053562986551</v>
      </c>
      <c r="N84" s="93">
        <f t="shared" si="10"/>
        <v>117.15450000000004</v>
      </c>
    </row>
    <row r="85" spans="1:14" x14ac:dyDescent="0.35">
      <c r="A85" s="57">
        <v>760.32500000000005</v>
      </c>
      <c r="B85" s="57" t="s">
        <v>148</v>
      </c>
      <c r="C85" s="92">
        <v>1.61</v>
      </c>
      <c r="D85" s="92">
        <v>10.01</v>
      </c>
      <c r="E85" s="92">
        <v>0.32</v>
      </c>
      <c r="F85" s="92">
        <v>430</v>
      </c>
      <c r="G85" s="92">
        <v>192</v>
      </c>
      <c r="H85" s="92">
        <v>6</v>
      </c>
      <c r="I85" s="92">
        <v>5.2</v>
      </c>
      <c r="J85" s="92">
        <v>0.14000000000000001</v>
      </c>
      <c r="K85" s="93">
        <f t="shared" si="7"/>
        <v>0.57999999999999918</v>
      </c>
      <c r="L85" s="93">
        <f t="shared" si="8"/>
        <v>73.015287287178666</v>
      </c>
      <c r="M85" s="93">
        <f t="shared" si="9"/>
        <v>93.503143643589354</v>
      </c>
      <c r="N85" s="93">
        <f t="shared" si="10"/>
        <v>113.99100000000004</v>
      </c>
    </row>
    <row r="86" spans="1:14" x14ac:dyDescent="0.35">
      <c r="A86" s="57">
        <v>765.29</v>
      </c>
      <c r="B86" s="57" t="s">
        <v>148</v>
      </c>
      <c r="C86" s="92">
        <v>1.64</v>
      </c>
      <c r="D86" s="92">
        <v>8.86</v>
      </c>
      <c r="E86" s="92">
        <v>0.26</v>
      </c>
      <c r="F86" s="92">
        <v>428</v>
      </c>
      <c r="G86" s="92">
        <v>180</v>
      </c>
      <c r="H86" s="92">
        <v>5</v>
      </c>
      <c r="I86" s="92">
        <v>4.93</v>
      </c>
      <c r="J86" s="92">
        <v>0.16</v>
      </c>
      <c r="K86" s="93">
        <f t="shared" si="7"/>
        <v>0.54399999999999959</v>
      </c>
      <c r="L86" s="93">
        <f t="shared" si="8"/>
        <v>70.387580352730154</v>
      </c>
      <c r="M86" s="93">
        <f t="shared" si="9"/>
        <v>91.556590176365091</v>
      </c>
      <c r="N86" s="93">
        <f t="shared" si="10"/>
        <v>112.72560000000004</v>
      </c>
    </row>
    <row r="87" spans="1:14" x14ac:dyDescent="0.35">
      <c r="A87" s="57">
        <v>769.64</v>
      </c>
      <c r="B87" s="57" t="s">
        <v>148</v>
      </c>
      <c r="C87" s="92">
        <v>1.77</v>
      </c>
      <c r="D87" s="92">
        <v>9.57</v>
      </c>
      <c r="E87" s="92">
        <v>0.27</v>
      </c>
      <c r="F87" s="92">
        <v>429</v>
      </c>
      <c r="G87" s="92">
        <v>169</v>
      </c>
      <c r="H87" s="92">
        <v>5</v>
      </c>
      <c r="I87" s="92">
        <v>5.67</v>
      </c>
      <c r="J87" s="92">
        <v>0.16</v>
      </c>
      <c r="K87" s="93">
        <f t="shared" si="7"/>
        <v>0.56199999999999939</v>
      </c>
      <c r="L87" s="93">
        <f t="shared" si="8"/>
        <v>71.708183185958987</v>
      </c>
      <c r="M87" s="93">
        <f t="shared" si="9"/>
        <v>92.533241592979522</v>
      </c>
      <c r="N87" s="93">
        <f t="shared" si="10"/>
        <v>113.35830000000004</v>
      </c>
    </row>
    <row r="88" spans="1:14" x14ac:dyDescent="0.35">
      <c r="A88" s="57">
        <v>783.81</v>
      </c>
      <c r="B88" s="57" t="s">
        <v>148</v>
      </c>
      <c r="C88" s="92">
        <v>1.91</v>
      </c>
      <c r="D88" s="92">
        <v>12.13</v>
      </c>
      <c r="E88" s="92">
        <v>0.21</v>
      </c>
      <c r="F88" s="92">
        <v>430</v>
      </c>
      <c r="G88" s="92">
        <v>204</v>
      </c>
      <c r="H88" s="92">
        <v>4</v>
      </c>
      <c r="I88" s="92">
        <v>5.93</v>
      </c>
      <c r="J88" s="92">
        <v>0.14000000000000001</v>
      </c>
      <c r="K88" s="93">
        <f t="shared" si="7"/>
        <v>0.57999999999999918</v>
      </c>
      <c r="L88" s="93">
        <f t="shared" si="8"/>
        <v>73.015287287178666</v>
      </c>
      <c r="M88" s="93">
        <f t="shared" si="9"/>
        <v>93.503143643589354</v>
      </c>
      <c r="N88" s="93">
        <f t="shared" si="10"/>
        <v>113.99100000000004</v>
      </c>
    </row>
    <row r="89" spans="1:14" x14ac:dyDescent="0.35">
      <c r="A89" s="57">
        <v>793.36500000000001</v>
      </c>
      <c r="B89" s="57" t="s">
        <v>148</v>
      </c>
      <c r="C89" s="92">
        <v>2.17</v>
      </c>
      <c r="D89" s="92">
        <v>15.68</v>
      </c>
      <c r="E89" s="92">
        <v>0.32</v>
      </c>
      <c r="F89" s="92">
        <v>432</v>
      </c>
      <c r="G89" s="92">
        <v>206</v>
      </c>
      <c r="H89" s="92">
        <v>4</v>
      </c>
      <c r="I89" s="92">
        <v>7.63</v>
      </c>
      <c r="J89" s="92">
        <v>0.12</v>
      </c>
      <c r="K89" s="93">
        <f t="shared" si="7"/>
        <v>0.61599999999999966</v>
      </c>
      <c r="L89" s="93">
        <f t="shared" si="8"/>
        <v>75.59008375892499</v>
      </c>
      <c r="M89" s="93">
        <f t="shared" si="9"/>
        <v>95.423241879462523</v>
      </c>
      <c r="N89" s="93">
        <f t="shared" si="10"/>
        <v>115.25640000000004</v>
      </c>
    </row>
    <row r="90" spans="1:14" x14ac:dyDescent="0.35">
      <c r="A90" s="59">
        <v>802.74</v>
      </c>
      <c r="B90" s="57" t="s">
        <v>148</v>
      </c>
      <c r="C90" s="93">
        <v>2.44</v>
      </c>
      <c r="D90" s="93">
        <v>16.43</v>
      </c>
      <c r="E90" s="93">
        <v>0.27</v>
      </c>
      <c r="F90" s="93">
        <v>432</v>
      </c>
      <c r="G90" s="93">
        <v>263</v>
      </c>
      <c r="H90" s="93">
        <v>4</v>
      </c>
      <c r="I90" s="93">
        <v>6.24</v>
      </c>
      <c r="J90" s="93">
        <v>0.13</v>
      </c>
      <c r="K90" s="93">
        <f t="shared" si="7"/>
        <v>0.61599999999999966</v>
      </c>
      <c r="L90" s="93">
        <f t="shared" si="8"/>
        <v>75.59008375892499</v>
      </c>
      <c r="M90" s="93">
        <f t="shared" si="9"/>
        <v>95.423241879462523</v>
      </c>
      <c r="N90" s="93">
        <f t="shared" si="10"/>
        <v>115.25640000000004</v>
      </c>
    </row>
    <row r="91" spans="1:14" x14ac:dyDescent="0.35">
      <c r="A91" s="57">
        <v>812.1099999999999</v>
      </c>
      <c r="B91" s="57" t="s">
        <v>148</v>
      </c>
      <c r="C91" s="92">
        <v>2.33</v>
      </c>
      <c r="D91" s="92">
        <v>17.52</v>
      </c>
      <c r="E91" s="92">
        <v>0.25</v>
      </c>
      <c r="F91" s="92">
        <v>437</v>
      </c>
      <c r="G91" s="92">
        <v>295</v>
      </c>
      <c r="H91" s="92">
        <v>4</v>
      </c>
      <c r="I91" s="92">
        <v>5.95</v>
      </c>
      <c r="J91" s="92">
        <v>0.12</v>
      </c>
      <c r="K91" s="93">
        <f t="shared" si="7"/>
        <v>0.70599999999999952</v>
      </c>
      <c r="L91" s="93">
        <f t="shared" si="8"/>
        <v>81.809003047676441</v>
      </c>
      <c r="M91" s="93">
        <f t="shared" si="9"/>
        <v>100.11445152383824</v>
      </c>
      <c r="N91" s="93">
        <f t="shared" si="10"/>
        <v>118.41990000000004</v>
      </c>
    </row>
    <row r="92" spans="1:14" x14ac:dyDescent="0.35">
      <c r="A92" s="59">
        <v>814.4</v>
      </c>
      <c r="B92" s="57" t="s">
        <v>148</v>
      </c>
      <c r="C92" s="93">
        <v>4.29</v>
      </c>
      <c r="D92" s="93">
        <v>23.56</v>
      </c>
      <c r="E92" s="93">
        <v>0.61</v>
      </c>
      <c r="F92" s="93">
        <v>439</v>
      </c>
      <c r="G92" s="93">
        <v>298</v>
      </c>
      <c r="H92" s="93">
        <v>8</v>
      </c>
      <c r="I92" s="93">
        <v>7.9</v>
      </c>
      <c r="J92" s="92">
        <v>0.15</v>
      </c>
      <c r="K92" s="93">
        <f t="shared" si="7"/>
        <v>0.7419999999999991</v>
      </c>
      <c r="L92" s="93">
        <f t="shared" si="8"/>
        <v>84.214288464236034</v>
      </c>
      <c r="M92" s="93">
        <f t="shared" si="9"/>
        <v>101.94979423211804</v>
      </c>
      <c r="N92" s="93">
        <f t="shared" si="10"/>
        <v>119.68530000000004</v>
      </c>
    </row>
    <row r="93" spans="1:14" x14ac:dyDescent="0.35">
      <c r="A93" s="57">
        <v>820.7</v>
      </c>
      <c r="B93" s="57" t="s">
        <v>148</v>
      </c>
      <c r="C93" s="92">
        <v>3.61</v>
      </c>
      <c r="D93" s="92">
        <v>18.350000000000001</v>
      </c>
      <c r="E93" s="92">
        <v>0.7</v>
      </c>
      <c r="F93" s="92">
        <v>437</v>
      </c>
      <c r="G93" s="92">
        <v>285</v>
      </c>
      <c r="H93" s="92">
        <v>11</v>
      </c>
      <c r="I93" s="92">
        <v>6.44</v>
      </c>
      <c r="J93" s="92">
        <v>0.16</v>
      </c>
      <c r="K93" s="93">
        <f t="shared" si="7"/>
        <v>0.70599999999999952</v>
      </c>
      <c r="L93" s="93">
        <f t="shared" si="8"/>
        <v>81.809003047676441</v>
      </c>
      <c r="M93" s="93">
        <f t="shared" si="9"/>
        <v>100.11445152383824</v>
      </c>
      <c r="N93" s="93">
        <f t="shared" si="10"/>
        <v>118.41990000000004</v>
      </c>
    </row>
    <row r="94" spans="1:14" x14ac:dyDescent="0.35">
      <c r="A94" s="59">
        <v>821.78</v>
      </c>
      <c r="B94" s="57" t="s">
        <v>148</v>
      </c>
      <c r="C94" s="93">
        <v>2.21</v>
      </c>
      <c r="D94" s="93">
        <v>15.95</v>
      </c>
      <c r="E94" s="93">
        <v>0.33</v>
      </c>
      <c r="F94" s="93">
        <v>438</v>
      </c>
      <c r="G94" s="93">
        <v>279</v>
      </c>
      <c r="H94" s="93">
        <v>6</v>
      </c>
      <c r="I94" s="93">
        <v>5.72</v>
      </c>
      <c r="J94" s="92">
        <v>0.12</v>
      </c>
      <c r="K94" s="93">
        <f t="shared" si="7"/>
        <v>0.72399999999999931</v>
      </c>
      <c r="L94" s="93">
        <f t="shared" si="8"/>
        <v>83.017300899074442</v>
      </c>
      <c r="M94" s="93">
        <f t="shared" si="9"/>
        <v>101.03495044953723</v>
      </c>
      <c r="N94" s="93">
        <f t="shared" si="10"/>
        <v>119.05260000000004</v>
      </c>
    </row>
    <row r="95" spans="1:14" x14ac:dyDescent="0.35">
      <c r="A95" s="57">
        <v>824.2</v>
      </c>
      <c r="B95" s="57" t="s">
        <v>148</v>
      </c>
      <c r="C95" s="92">
        <v>3.57</v>
      </c>
      <c r="D95" s="92">
        <v>19.66</v>
      </c>
      <c r="E95" s="92">
        <v>0.79</v>
      </c>
      <c r="F95" s="92">
        <v>433</v>
      </c>
      <c r="G95" s="92">
        <v>290.82840236686394</v>
      </c>
      <c r="H95" s="92">
        <v>11.68639053254438</v>
      </c>
      <c r="I95" s="92">
        <v>6.76</v>
      </c>
      <c r="J95" s="92">
        <v>0.15368058544984933</v>
      </c>
      <c r="K95" s="93">
        <f t="shared" si="7"/>
        <v>0.63399999999999945</v>
      </c>
      <c r="L95" s="93">
        <f t="shared" si="8"/>
        <v>76.858298165235198</v>
      </c>
      <c r="M95" s="93">
        <f t="shared" si="9"/>
        <v>96.37369908261762</v>
      </c>
      <c r="N95" s="93">
        <f t="shared" si="10"/>
        <v>115.88910000000004</v>
      </c>
    </row>
    <row r="96" spans="1:14" x14ac:dyDescent="0.35">
      <c r="A96" s="57">
        <v>831.20499999999993</v>
      </c>
      <c r="B96" s="57" t="s">
        <v>148</v>
      </c>
      <c r="C96" s="92">
        <v>2.08</v>
      </c>
      <c r="D96" s="92">
        <v>10.06</v>
      </c>
      <c r="E96" s="92">
        <v>0.34</v>
      </c>
      <c r="F96" s="92">
        <v>436</v>
      </c>
      <c r="G96" s="92">
        <v>264</v>
      </c>
      <c r="H96" s="92">
        <v>9</v>
      </c>
      <c r="I96" s="92">
        <v>3.81</v>
      </c>
      <c r="J96" s="92">
        <v>0.17</v>
      </c>
      <c r="K96" s="93">
        <f t="shared" si="7"/>
        <v>0.68799999999999883</v>
      </c>
      <c r="L96" s="93">
        <f t="shared" si="8"/>
        <v>80.589179128653512</v>
      </c>
      <c r="M96" s="93">
        <f t="shared" si="9"/>
        <v>99.188189564326777</v>
      </c>
      <c r="N96" s="93">
        <f t="shared" si="10"/>
        <v>117.78720000000004</v>
      </c>
    </row>
    <row r="97" spans="1:14" x14ac:dyDescent="0.35">
      <c r="A97" s="57">
        <v>831.63</v>
      </c>
      <c r="B97" s="57" t="s">
        <v>148</v>
      </c>
      <c r="C97" s="92">
        <v>2.8218329999999998</v>
      </c>
      <c r="D97" s="92">
        <v>6.98</v>
      </c>
      <c r="E97" s="92">
        <v>0.45</v>
      </c>
      <c r="F97" s="92">
        <v>425</v>
      </c>
      <c r="G97" s="92">
        <v>192.127718664285</v>
      </c>
      <c r="H97" s="92">
        <v>12.386457145033599</v>
      </c>
      <c r="I97" s="92">
        <v>3.633</v>
      </c>
      <c r="J97" s="92">
        <v>0.28788831830024703</v>
      </c>
      <c r="K97" s="93">
        <f t="shared" si="7"/>
        <v>0.48999999999999932</v>
      </c>
      <c r="L97" s="93">
        <f t="shared" si="8"/>
        <v>66.341917316517524</v>
      </c>
      <c r="M97" s="93">
        <f t="shared" si="9"/>
        <v>88.584708658258791</v>
      </c>
      <c r="N97" s="93">
        <f t="shared" si="10"/>
        <v>110.82750000000004</v>
      </c>
    </row>
    <row r="98" spans="1:14" x14ac:dyDescent="0.35">
      <c r="A98" s="57">
        <v>831.63</v>
      </c>
      <c r="B98" s="57" t="s">
        <v>148</v>
      </c>
      <c r="C98" s="92">
        <v>2.8218329999999998</v>
      </c>
      <c r="D98" s="92">
        <v>6.98</v>
      </c>
      <c r="E98" s="92">
        <v>0.45</v>
      </c>
      <c r="F98" s="92">
        <v>425</v>
      </c>
      <c r="G98" s="92">
        <v>192.127718664285</v>
      </c>
      <c r="H98" s="92">
        <v>12.386457145033599</v>
      </c>
      <c r="I98" s="92">
        <v>3.633</v>
      </c>
      <c r="J98" s="92">
        <v>0.28999999999999998</v>
      </c>
      <c r="K98" s="93">
        <f t="shared" si="7"/>
        <v>0.48999999999999932</v>
      </c>
      <c r="L98" s="93">
        <f t="shared" ref="L98:L126" si="11">(LN(K98+1.19))/0.00782</f>
        <v>66.341917316517524</v>
      </c>
      <c r="M98" s="93">
        <f t="shared" ref="M98:M126" si="12">MEDIAN(L98,N98)</f>
        <v>88.584708658258791</v>
      </c>
      <c r="N98" s="93">
        <f t="shared" ref="N98:N126" si="13">(0.6327*F98)-158.07</f>
        <v>110.82750000000004</v>
      </c>
    </row>
    <row r="99" spans="1:14" x14ac:dyDescent="0.35">
      <c r="A99" s="57">
        <v>845.47500000000002</v>
      </c>
      <c r="B99" s="57" t="s">
        <v>148</v>
      </c>
      <c r="C99" s="92">
        <v>3.42</v>
      </c>
      <c r="D99" s="92">
        <v>9.9700000000000006</v>
      </c>
      <c r="E99" s="92">
        <v>0.18</v>
      </c>
      <c r="F99" s="92">
        <v>433</v>
      </c>
      <c r="G99" s="92">
        <v>281</v>
      </c>
      <c r="H99" s="92">
        <v>5</v>
      </c>
      <c r="I99" s="92">
        <v>3.54</v>
      </c>
      <c r="J99" s="92">
        <v>0.26</v>
      </c>
      <c r="K99" s="93">
        <f t="shared" si="7"/>
        <v>0.63399999999999945</v>
      </c>
      <c r="L99" s="93">
        <f t="shared" si="11"/>
        <v>76.858298165235198</v>
      </c>
      <c r="M99" s="93">
        <f t="shared" si="12"/>
        <v>96.37369908261762</v>
      </c>
      <c r="N99" s="93">
        <f t="shared" si="13"/>
        <v>115.88910000000004</v>
      </c>
    </row>
    <row r="100" spans="1:14" x14ac:dyDescent="0.35">
      <c r="A100" s="59">
        <v>850</v>
      </c>
      <c r="B100" s="57" t="s">
        <v>148</v>
      </c>
      <c r="C100" s="93">
        <v>0.65</v>
      </c>
      <c r="D100" s="93">
        <v>1.64</v>
      </c>
      <c r="E100" s="93">
        <v>0.81</v>
      </c>
      <c r="F100" s="93">
        <v>442</v>
      </c>
      <c r="G100" s="93">
        <v>159</v>
      </c>
      <c r="H100" s="93">
        <v>79</v>
      </c>
      <c r="I100" s="93">
        <v>1.03</v>
      </c>
      <c r="J100" s="92">
        <v>0.28000000000000003</v>
      </c>
      <c r="K100" s="93">
        <f t="shared" si="7"/>
        <v>0.79599999999999937</v>
      </c>
      <c r="L100" s="93">
        <f t="shared" si="11"/>
        <v>87.739458519562717</v>
      </c>
      <c r="M100" s="93">
        <f t="shared" si="12"/>
        <v>104.66142925978139</v>
      </c>
      <c r="N100" s="93">
        <f t="shared" si="13"/>
        <v>121.58340000000004</v>
      </c>
    </row>
    <row r="101" spans="1:14" x14ac:dyDescent="0.35">
      <c r="A101" s="57">
        <v>850</v>
      </c>
      <c r="B101" s="57" t="s">
        <v>148</v>
      </c>
      <c r="C101" s="92">
        <v>2.2233200000000002</v>
      </c>
      <c r="D101" s="92">
        <v>5.41</v>
      </c>
      <c r="E101" s="92">
        <v>0.42</v>
      </c>
      <c r="F101" s="92">
        <v>430</v>
      </c>
      <c r="G101" s="92">
        <v>157.084780703023</v>
      </c>
      <c r="H101" s="92">
        <v>12.1951215704697</v>
      </c>
      <c r="I101" s="92">
        <v>3.444</v>
      </c>
      <c r="J101" s="92">
        <v>0.291265189647675</v>
      </c>
      <c r="K101" s="93">
        <f t="shared" si="7"/>
        <v>0.57999999999999918</v>
      </c>
      <c r="L101" s="93">
        <f t="shared" si="11"/>
        <v>73.015287287178666</v>
      </c>
      <c r="M101" s="93">
        <f t="shared" si="12"/>
        <v>93.503143643589354</v>
      </c>
      <c r="N101" s="93">
        <f t="shared" si="13"/>
        <v>113.99100000000004</v>
      </c>
    </row>
    <row r="102" spans="1:14" x14ac:dyDescent="0.35">
      <c r="A102" s="59">
        <v>850</v>
      </c>
      <c r="B102" s="57" t="s">
        <v>148</v>
      </c>
      <c r="C102" s="93">
        <v>2.2233200000000002</v>
      </c>
      <c r="D102" s="93">
        <v>5.41</v>
      </c>
      <c r="E102" s="93">
        <v>0.42</v>
      </c>
      <c r="F102" s="93">
        <v>430</v>
      </c>
      <c r="G102" s="93">
        <v>157.084780703023</v>
      </c>
      <c r="H102" s="93">
        <v>12.1951215704697</v>
      </c>
      <c r="I102" s="93">
        <v>3.444</v>
      </c>
      <c r="J102" s="93">
        <v>0.28999999999999998</v>
      </c>
      <c r="K102" s="93">
        <f t="shared" si="7"/>
        <v>0.57999999999999918</v>
      </c>
      <c r="L102" s="93">
        <f t="shared" si="11"/>
        <v>73.015287287178666</v>
      </c>
      <c r="M102" s="93">
        <f t="shared" si="12"/>
        <v>93.503143643589354</v>
      </c>
      <c r="N102" s="93">
        <f t="shared" si="13"/>
        <v>113.99100000000004</v>
      </c>
    </row>
    <row r="103" spans="1:14" x14ac:dyDescent="0.35">
      <c r="A103" s="57">
        <v>854.93000000000006</v>
      </c>
      <c r="B103" s="57" t="s">
        <v>148</v>
      </c>
      <c r="C103" s="92">
        <v>3.31</v>
      </c>
      <c r="D103" s="92">
        <v>9.1300000000000008</v>
      </c>
      <c r="E103" s="92">
        <v>0.2</v>
      </c>
      <c r="F103" s="92">
        <v>433</v>
      </c>
      <c r="G103" s="92">
        <v>220</v>
      </c>
      <c r="H103" s="92">
        <v>5</v>
      </c>
      <c r="I103" s="92">
        <v>4.16</v>
      </c>
      <c r="J103" s="92">
        <v>0.27</v>
      </c>
      <c r="K103" s="93">
        <f t="shared" si="7"/>
        <v>0.63399999999999945</v>
      </c>
      <c r="L103" s="93">
        <f t="shared" si="11"/>
        <v>76.858298165235198</v>
      </c>
      <c r="M103" s="93">
        <f t="shared" si="12"/>
        <v>96.37369908261762</v>
      </c>
      <c r="N103" s="93">
        <f t="shared" si="13"/>
        <v>115.88910000000004</v>
      </c>
    </row>
    <row r="104" spans="1:14" x14ac:dyDescent="0.35">
      <c r="A104" s="57">
        <v>863.6</v>
      </c>
      <c r="B104" s="57" t="s">
        <v>148</v>
      </c>
      <c r="C104" s="92">
        <v>3.19</v>
      </c>
      <c r="D104" s="92">
        <v>8.31</v>
      </c>
      <c r="E104" s="92">
        <v>0.65</v>
      </c>
      <c r="F104" s="92">
        <v>428</v>
      </c>
      <c r="G104" s="92">
        <v>274</v>
      </c>
      <c r="H104" s="92">
        <v>21</v>
      </c>
      <c r="I104" s="92">
        <v>3.03</v>
      </c>
      <c r="J104" s="92">
        <v>0.28000000000000003</v>
      </c>
      <c r="K104" s="93">
        <f t="shared" si="7"/>
        <v>0.54399999999999959</v>
      </c>
      <c r="L104" s="93">
        <f t="shared" si="11"/>
        <v>70.387580352730154</v>
      </c>
      <c r="M104" s="93">
        <f t="shared" si="12"/>
        <v>91.556590176365091</v>
      </c>
      <c r="N104" s="93">
        <f t="shared" si="13"/>
        <v>112.72560000000004</v>
      </c>
    </row>
    <row r="105" spans="1:14" x14ac:dyDescent="0.35">
      <c r="A105" s="57">
        <v>864.5</v>
      </c>
      <c r="B105" s="57" t="s">
        <v>148</v>
      </c>
      <c r="C105" s="92">
        <v>2.46</v>
      </c>
      <c r="D105" s="92">
        <v>10.77</v>
      </c>
      <c r="E105" s="92">
        <v>0.23</v>
      </c>
      <c r="F105" s="92">
        <v>433</v>
      </c>
      <c r="G105" s="92">
        <v>253</v>
      </c>
      <c r="H105" s="92">
        <v>5</v>
      </c>
      <c r="I105" s="92">
        <v>4.25</v>
      </c>
      <c r="J105" s="92">
        <v>0.19</v>
      </c>
      <c r="K105" s="93">
        <f t="shared" si="7"/>
        <v>0.63399999999999945</v>
      </c>
      <c r="L105" s="93">
        <f t="shared" si="11"/>
        <v>76.858298165235198</v>
      </c>
      <c r="M105" s="93">
        <f t="shared" si="12"/>
        <v>96.37369908261762</v>
      </c>
      <c r="N105" s="93">
        <f t="shared" si="13"/>
        <v>115.88910000000004</v>
      </c>
    </row>
    <row r="106" spans="1:14" x14ac:dyDescent="0.35">
      <c r="A106" s="57">
        <v>873.76499999999999</v>
      </c>
      <c r="B106" s="57" t="s">
        <v>148</v>
      </c>
      <c r="C106" s="92">
        <v>1.6</v>
      </c>
      <c r="D106" s="92">
        <v>3.6</v>
      </c>
      <c r="E106" s="92">
        <v>0.18</v>
      </c>
      <c r="F106" s="92">
        <v>435</v>
      </c>
      <c r="G106" s="92">
        <v>184</v>
      </c>
      <c r="H106" s="92">
        <v>9</v>
      </c>
      <c r="I106" s="92">
        <v>1.95</v>
      </c>
      <c r="J106" s="92">
        <v>0.31</v>
      </c>
      <c r="K106" s="93">
        <f t="shared" si="7"/>
        <v>0.66999999999999904</v>
      </c>
      <c r="L106" s="93">
        <f t="shared" si="11"/>
        <v>79.357607125973047</v>
      </c>
      <c r="M106" s="93">
        <f t="shared" si="12"/>
        <v>98.256053562986551</v>
      </c>
      <c r="N106" s="93">
        <f t="shared" si="13"/>
        <v>117.15450000000004</v>
      </c>
    </row>
    <row r="107" spans="1:14" x14ac:dyDescent="0.35">
      <c r="A107" s="59">
        <v>876.25</v>
      </c>
      <c r="B107" s="57" t="s">
        <v>148</v>
      </c>
      <c r="C107" s="93">
        <v>3.16</v>
      </c>
      <c r="D107" s="93">
        <v>6.53</v>
      </c>
      <c r="E107" s="93">
        <v>0.49</v>
      </c>
      <c r="F107" s="93">
        <v>435</v>
      </c>
      <c r="G107" s="93">
        <v>243.65671641791042</v>
      </c>
      <c r="H107" s="93">
        <v>18.283582089552237</v>
      </c>
      <c r="I107" s="93">
        <v>2.68</v>
      </c>
      <c r="J107" s="92">
        <v>0.32610939112487097</v>
      </c>
      <c r="K107" s="93">
        <f t="shared" si="7"/>
        <v>0.66999999999999904</v>
      </c>
      <c r="L107" s="93">
        <f t="shared" si="11"/>
        <v>79.357607125973047</v>
      </c>
      <c r="M107" s="93">
        <f t="shared" si="12"/>
        <v>98.256053562986551</v>
      </c>
      <c r="N107" s="93">
        <f t="shared" si="13"/>
        <v>117.15450000000004</v>
      </c>
    </row>
    <row r="108" spans="1:14" x14ac:dyDescent="0.35">
      <c r="A108" s="59">
        <v>879.9</v>
      </c>
      <c r="B108" s="57" t="s">
        <v>148</v>
      </c>
      <c r="C108" s="93">
        <v>1.55</v>
      </c>
      <c r="D108" s="93">
        <v>2.19</v>
      </c>
      <c r="E108" s="93">
        <v>0.93</v>
      </c>
      <c r="F108" s="93">
        <v>398</v>
      </c>
      <c r="G108" s="93">
        <v>203</v>
      </c>
      <c r="H108" s="93">
        <v>86</v>
      </c>
      <c r="I108" s="93">
        <v>1.08</v>
      </c>
      <c r="J108" s="92">
        <v>0.41</v>
      </c>
      <c r="K108" s="93">
        <f t="shared" si="7"/>
        <v>3.9999999999995595E-3</v>
      </c>
      <c r="L108" s="93">
        <f t="shared" si="11"/>
        <v>22.673787080615078</v>
      </c>
      <c r="M108" s="93">
        <f t="shared" si="12"/>
        <v>58.209193540307545</v>
      </c>
      <c r="N108" s="93">
        <f t="shared" si="13"/>
        <v>93.74460000000002</v>
      </c>
    </row>
    <row r="109" spans="1:14" x14ac:dyDescent="0.35">
      <c r="A109" s="57">
        <v>879.9</v>
      </c>
      <c r="B109" s="57" t="s">
        <v>148</v>
      </c>
      <c r="C109" s="92">
        <v>3.1205669999999999</v>
      </c>
      <c r="D109" s="92">
        <v>5.49</v>
      </c>
      <c r="E109" s="92">
        <v>0.45</v>
      </c>
      <c r="F109" s="92">
        <v>438</v>
      </c>
      <c r="G109" s="92">
        <v>226.578612097324</v>
      </c>
      <c r="H109" s="92">
        <v>18.572017667316199</v>
      </c>
      <c r="I109" s="92">
        <v>2.423</v>
      </c>
      <c r="J109" s="92">
        <v>0.36241135001182601</v>
      </c>
      <c r="K109" s="93">
        <f t="shared" si="7"/>
        <v>0.72399999999999931</v>
      </c>
      <c r="L109" s="93">
        <f t="shared" si="11"/>
        <v>83.017300899074442</v>
      </c>
      <c r="M109" s="93">
        <f t="shared" si="12"/>
        <v>101.03495044953723</v>
      </c>
      <c r="N109" s="93">
        <f t="shared" si="13"/>
        <v>119.05260000000004</v>
      </c>
    </row>
    <row r="110" spans="1:14" x14ac:dyDescent="0.35">
      <c r="A110" s="59">
        <v>879.9</v>
      </c>
      <c r="B110" s="57" t="s">
        <v>148</v>
      </c>
      <c r="C110" s="93">
        <v>3.1205669999999999</v>
      </c>
      <c r="D110" s="93">
        <v>5.49</v>
      </c>
      <c r="E110" s="93">
        <v>0.45</v>
      </c>
      <c r="F110" s="93">
        <v>438</v>
      </c>
      <c r="G110" s="93">
        <v>226.578612097324</v>
      </c>
      <c r="H110" s="93">
        <v>18.572017667316199</v>
      </c>
      <c r="I110" s="93">
        <v>2.423</v>
      </c>
      <c r="J110" s="93">
        <v>0.36</v>
      </c>
      <c r="K110" s="93">
        <f t="shared" si="7"/>
        <v>0.72399999999999931</v>
      </c>
      <c r="L110" s="93">
        <f t="shared" si="11"/>
        <v>83.017300899074442</v>
      </c>
      <c r="M110" s="93">
        <f t="shared" si="12"/>
        <v>101.03495044953723</v>
      </c>
      <c r="N110" s="93">
        <f t="shared" si="13"/>
        <v>119.05260000000004</v>
      </c>
    </row>
    <row r="111" spans="1:14" x14ac:dyDescent="0.35">
      <c r="A111" s="57">
        <v>883.625</v>
      </c>
      <c r="B111" s="57" t="s">
        <v>148</v>
      </c>
      <c r="C111" s="92">
        <v>1.82</v>
      </c>
      <c r="D111" s="92">
        <v>6</v>
      </c>
      <c r="E111" s="92">
        <v>0.18</v>
      </c>
      <c r="F111" s="92">
        <v>429</v>
      </c>
      <c r="G111" s="92">
        <v>187</v>
      </c>
      <c r="H111" s="92">
        <v>6</v>
      </c>
      <c r="I111" s="92">
        <v>3.21</v>
      </c>
      <c r="J111" s="92">
        <v>0.23</v>
      </c>
      <c r="K111" s="93">
        <f t="shared" si="7"/>
        <v>0.56199999999999939</v>
      </c>
      <c r="L111" s="93">
        <f t="shared" si="11"/>
        <v>71.708183185958987</v>
      </c>
      <c r="M111" s="93">
        <f t="shared" si="12"/>
        <v>92.533241592979522</v>
      </c>
      <c r="N111" s="93">
        <f t="shared" si="13"/>
        <v>113.35830000000004</v>
      </c>
    </row>
    <row r="112" spans="1:14" x14ac:dyDescent="0.35">
      <c r="A112" s="57">
        <v>898.25</v>
      </c>
      <c r="B112" s="57" t="s">
        <v>148</v>
      </c>
      <c r="C112" s="92">
        <v>1.31</v>
      </c>
      <c r="D112" s="92">
        <v>4.04</v>
      </c>
      <c r="E112" s="92">
        <v>0.71</v>
      </c>
      <c r="F112" s="92">
        <v>429</v>
      </c>
      <c r="G112" s="92">
        <v>232</v>
      </c>
      <c r="H112" s="92">
        <v>41</v>
      </c>
      <c r="I112" s="92">
        <v>1.74</v>
      </c>
      <c r="J112" s="92">
        <v>0.24</v>
      </c>
      <c r="K112" s="93">
        <f t="shared" si="7"/>
        <v>0.56199999999999939</v>
      </c>
      <c r="L112" s="93">
        <f t="shared" si="11"/>
        <v>71.708183185958987</v>
      </c>
      <c r="M112" s="93">
        <f t="shared" si="12"/>
        <v>92.533241592979522</v>
      </c>
      <c r="N112" s="93">
        <f t="shared" si="13"/>
        <v>113.35830000000004</v>
      </c>
    </row>
    <row r="113" spans="1:14" x14ac:dyDescent="0.35">
      <c r="A113" s="59">
        <v>912.36500000000001</v>
      </c>
      <c r="B113" s="57" t="s">
        <v>148</v>
      </c>
      <c r="C113" s="93">
        <v>3.49</v>
      </c>
      <c r="D113" s="93">
        <v>7.34</v>
      </c>
      <c r="E113" s="93">
        <v>0.2</v>
      </c>
      <c r="F113" s="93">
        <v>407</v>
      </c>
      <c r="G113" s="93">
        <v>305</v>
      </c>
      <c r="H113" s="93">
        <v>8</v>
      </c>
      <c r="I113" s="93">
        <v>2.41</v>
      </c>
      <c r="J113" s="92">
        <v>0.32</v>
      </c>
      <c r="K113" s="93">
        <f t="shared" si="7"/>
        <v>0.16599999999999948</v>
      </c>
      <c r="L113" s="93">
        <f t="shared" si="11"/>
        <v>38.943630373171786</v>
      </c>
      <c r="M113" s="93">
        <f t="shared" si="12"/>
        <v>69.191265186585923</v>
      </c>
      <c r="N113" s="93">
        <f t="shared" si="13"/>
        <v>99.438900000000046</v>
      </c>
    </row>
    <row r="114" spans="1:14" x14ac:dyDescent="0.35">
      <c r="A114" s="57">
        <v>918.77</v>
      </c>
      <c r="B114" s="57" t="s">
        <v>148</v>
      </c>
      <c r="C114" s="92">
        <v>0.3956479</v>
      </c>
      <c r="D114" s="92">
        <v>0.25</v>
      </c>
      <c r="E114" s="92">
        <v>0.34</v>
      </c>
      <c r="F114" s="92">
        <v>408</v>
      </c>
      <c r="G114" s="92">
        <v>82.781456953642405</v>
      </c>
      <c r="H114" s="92">
        <v>112.58278264115199</v>
      </c>
      <c r="I114" s="92">
        <v>0.30199999999999999</v>
      </c>
      <c r="J114" s="92">
        <v>0.61279201507568404</v>
      </c>
      <c r="K114" s="93">
        <f t="shared" si="7"/>
        <v>0.18399999999999928</v>
      </c>
      <c r="L114" s="93">
        <f t="shared" si="11"/>
        <v>40.629948056286061</v>
      </c>
      <c r="M114" s="93">
        <f t="shared" si="12"/>
        <v>70.35077402814305</v>
      </c>
      <c r="N114" s="93">
        <f t="shared" si="13"/>
        <v>100.07160000000005</v>
      </c>
    </row>
    <row r="115" spans="1:14" x14ac:dyDescent="0.35">
      <c r="A115" s="57">
        <v>918.77</v>
      </c>
      <c r="B115" s="57" t="s">
        <v>148</v>
      </c>
      <c r="C115" s="92">
        <v>0.3956479</v>
      </c>
      <c r="D115" s="92">
        <v>0.25</v>
      </c>
      <c r="E115" s="92">
        <v>0.34</v>
      </c>
      <c r="F115" s="92">
        <v>408</v>
      </c>
      <c r="G115" s="92">
        <v>82.781456953642405</v>
      </c>
      <c r="H115" s="92">
        <v>112.58278264115199</v>
      </c>
      <c r="I115" s="92">
        <v>0.30199999999999999</v>
      </c>
      <c r="J115" s="92">
        <v>0.61</v>
      </c>
      <c r="K115" s="93">
        <f t="shared" si="7"/>
        <v>0.18399999999999928</v>
      </c>
      <c r="L115" s="93">
        <f t="shared" si="11"/>
        <v>40.629948056286061</v>
      </c>
      <c r="M115" s="93">
        <f t="shared" si="12"/>
        <v>70.35077402814305</v>
      </c>
      <c r="N115" s="93">
        <f t="shared" si="13"/>
        <v>100.07160000000005</v>
      </c>
    </row>
    <row r="116" spans="1:14" x14ac:dyDescent="0.35">
      <c r="A116" s="57">
        <v>922.04499999999996</v>
      </c>
      <c r="B116" s="57" t="s">
        <v>148</v>
      </c>
      <c r="C116" s="92">
        <v>2.66</v>
      </c>
      <c r="D116" s="92">
        <v>10.92</v>
      </c>
      <c r="E116" s="92">
        <v>0.26</v>
      </c>
      <c r="F116" s="92">
        <v>437</v>
      </c>
      <c r="G116" s="92">
        <v>197</v>
      </c>
      <c r="H116" s="92">
        <v>5</v>
      </c>
      <c r="I116" s="92">
        <v>5.54</v>
      </c>
      <c r="J116" s="92">
        <v>0.2</v>
      </c>
      <c r="K116" s="93">
        <f t="shared" si="7"/>
        <v>0.70599999999999952</v>
      </c>
      <c r="L116" s="93">
        <f t="shared" si="11"/>
        <v>81.809003047676441</v>
      </c>
      <c r="M116" s="93">
        <f t="shared" si="12"/>
        <v>100.11445152383824</v>
      </c>
      <c r="N116" s="93">
        <f t="shared" si="13"/>
        <v>118.41990000000004</v>
      </c>
    </row>
    <row r="117" spans="1:14" x14ac:dyDescent="0.35">
      <c r="A117" s="57">
        <v>924.9</v>
      </c>
      <c r="B117" s="57" t="s">
        <v>148</v>
      </c>
      <c r="C117" s="92">
        <v>2.4500000000000002</v>
      </c>
      <c r="D117" s="92">
        <v>6.09</v>
      </c>
      <c r="E117" s="92">
        <v>0.56999999999999995</v>
      </c>
      <c r="F117" s="92">
        <v>428</v>
      </c>
      <c r="G117" s="92">
        <v>156.95876288659792</v>
      </c>
      <c r="H117" s="92">
        <v>14.690721649484534</v>
      </c>
      <c r="I117" s="92">
        <v>3.88</v>
      </c>
      <c r="J117" s="92">
        <v>0.28688524590163939</v>
      </c>
      <c r="K117" s="93">
        <f t="shared" si="7"/>
        <v>0.54399999999999959</v>
      </c>
      <c r="L117" s="93">
        <f t="shared" si="11"/>
        <v>70.387580352730154</v>
      </c>
      <c r="M117" s="93">
        <f t="shared" si="12"/>
        <v>91.556590176365091</v>
      </c>
      <c r="N117" s="93">
        <f t="shared" si="13"/>
        <v>112.72560000000004</v>
      </c>
    </row>
    <row r="118" spans="1:14" x14ac:dyDescent="0.35">
      <c r="A118" s="57">
        <v>926.5</v>
      </c>
      <c r="B118" s="57" t="s">
        <v>148</v>
      </c>
      <c r="C118" s="92">
        <v>2.0696720000000002</v>
      </c>
      <c r="D118" s="92">
        <v>5.48</v>
      </c>
      <c r="E118" s="92">
        <v>0.73</v>
      </c>
      <c r="F118" s="92">
        <v>435</v>
      </c>
      <c r="G118" s="92">
        <v>162.22616989560399</v>
      </c>
      <c r="H118" s="92">
        <v>21.610420931719499</v>
      </c>
      <c r="I118" s="92">
        <v>3.3780000000000001</v>
      </c>
      <c r="J118" s="92">
        <v>0.27414065599441501</v>
      </c>
      <c r="K118" s="93">
        <f t="shared" si="7"/>
        <v>0.66999999999999904</v>
      </c>
      <c r="L118" s="93">
        <f t="shared" si="11"/>
        <v>79.357607125973047</v>
      </c>
      <c r="M118" s="93">
        <f t="shared" si="12"/>
        <v>98.256053562986551</v>
      </c>
      <c r="N118" s="93">
        <f t="shared" si="13"/>
        <v>117.15450000000004</v>
      </c>
    </row>
    <row r="119" spans="1:14" x14ac:dyDescent="0.35">
      <c r="A119" s="57">
        <v>926.5</v>
      </c>
      <c r="B119" s="57" t="s">
        <v>148</v>
      </c>
      <c r="C119" s="92">
        <v>2.0696720000000002</v>
      </c>
      <c r="D119" s="92">
        <v>5.48</v>
      </c>
      <c r="E119" s="92">
        <v>0.73</v>
      </c>
      <c r="F119" s="92">
        <v>435</v>
      </c>
      <c r="G119" s="92">
        <v>162.22616989560399</v>
      </c>
      <c r="H119" s="92">
        <v>21.610420931719499</v>
      </c>
      <c r="I119" s="92">
        <v>3.3780000000000001</v>
      </c>
      <c r="J119" s="92">
        <v>0.27</v>
      </c>
      <c r="K119" s="93">
        <f t="shared" si="7"/>
        <v>0.66999999999999904</v>
      </c>
      <c r="L119" s="93">
        <f t="shared" si="11"/>
        <v>79.357607125973047</v>
      </c>
      <c r="M119" s="93">
        <f t="shared" si="12"/>
        <v>98.256053562986551</v>
      </c>
      <c r="N119" s="93">
        <f t="shared" si="13"/>
        <v>117.15450000000004</v>
      </c>
    </row>
    <row r="120" spans="1:14" x14ac:dyDescent="0.35">
      <c r="A120" s="57">
        <v>926.59</v>
      </c>
      <c r="B120" s="57" t="s">
        <v>148</v>
      </c>
      <c r="C120" s="92">
        <v>1.4</v>
      </c>
      <c r="D120" s="92">
        <v>3.8</v>
      </c>
      <c r="E120" s="92">
        <v>0.28999999999999998</v>
      </c>
      <c r="F120" s="92">
        <v>422</v>
      </c>
      <c r="G120" s="92">
        <v>95</v>
      </c>
      <c r="H120" s="92">
        <v>7</v>
      </c>
      <c r="I120" s="92">
        <v>4.0199999999999996</v>
      </c>
      <c r="J120" s="92">
        <v>0.27</v>
      </c>
      <c r="K120" s="93">
        <f t="shared" si="7"/>
        <v>0.43599999999999905</v>
      </c>
      <c r="L120" s="93">
        <f t="shared" si="11"/>
        <v>62.164067918877009</v>
      </c>
      <c r="M120" s="93">
        <f t="shared" si="12"/>
        <v>85.546733959438527</v>
      </c>
      <c r="N120" s="93">
        <f t="shared" si="13"/>
        <v>108.92940000000004</v>
      </c>
    </row>
    <row r="121" spans="1:14" x14ac:dyDescent="0.35">
      <c r="A121" s="57">
        <v>931.52500000000009</v>
      </c>
      <c r="B121" s="57" t="s">
        <v>148</v>
      </c>
      <c r="C121" s="92">
        <v>2.5499999999999998</v>
      </c>
      <c r="D121" s="92">
        <v>11.28</v>
      </c>
      <c r="E121" s="92">
        <v>0.28999999999999998</v>
      </c>
      <c r="F121" s="92">
        <v>434</v>
      </c>
      <c r="G121" s="92">
        <v>193</v>
      </c>
      <c r="H121" s="92">
        <v>5</v>
      </c>
      <c r="I121" s="92">
        <v>5.86</v>
      </c>
      <c r="J121" s="92">
        <v>0.18</v>
      </c>
      <c r="K121" s="93">
        <f t="shared" si="7"/>
        <v>0.65199999999999925</v>
      </c>
      <c r="L121" s="93">
        <f t="shared" si="11"/>
        <v>78.114058546434094</v>
      </c>
      <c r="M121" s="93">
        <f t="shared" si="12"/>
        <v>97.317929273217061</v>
      </c>
      <c r="N121" s="93">
        <f t="shared" si="13"/>
        <v>116.52180000000004</v>
      </c>
    </row>
    <row r="122" spans="1:14" x14ac:dyDescent="0.35">
      <c r="A122" s="57">
        <v>935.6</v>
      </c>
      <c r="B122" s="57" t="s">
        <v>148</v>
      </c>
      <c r="C122" s="92">
        <v>3.1398670000000002</v>
      </c>
      <c r="D122" s="92">
        <v>5.85</v>
      </c>
      <c r="E122" s="92">
        <v>0.69</v>
      </c>
      <c r="F122" s="92">
        <v>434</v>
      </c>
      <c r="G122" s="92">
        <v>152.46285912516501</v>
      </c>
      <c r="H122" s="92">
        <v>17.982798999630301</v>
      </c>
      <c r="I122" s="92">
        <v>3.8370000000000002</v>
      </c>
      <c r="J122" s="92">
        <v>0.34926736354827898</v>
      </c>
      <c r="K122" s="93">
        <f t="shared" si="7"/>
        <v>0.65199999999999925</v>
      </c>
      <c r="L122" s="93">
        <f t="shared" si="11"/>
        <v>78.114058546434094</v>
      </c>
      <c r="M122" s="93">
        <f t="shared" si="12"/>
        <v>97.317929273217061</v>
      </c>
      <c r="N122" s="93">
        <f t="shared" si="13"/>
        <v>116.52180000000004</v>
      </c>
    </row>
    <row r="123" spans="1:14" x14ac:dyDescent="0.35">
      <c r="A123" s="57">
        <v>935.6</v>
      </c>
      <c r="B123" s="57" t="s">
        <v>148</v>
      </c>
      <c r="C123" s="92">
        <v>3.1398670000000002</v>
      </c>
      <c r="D123" s="92">
        <v>5.85</v>
      </c>
      <c r="E123" s="92">
        <v>0.69</v>
      </c>
      <c r="F123" s="92">
        <v>434</v>
      </c>
      <c r="G123" s="92">
        <v>152.46285912516501</v>
      </c>
      <c r="H123" s="92">
        <v>17.982798999630301</v>
      </c>
      <c r="I123" s="92">
        <v>3.8370000000000002</v>
      </c>
      <c r="J123" s="92">
        <v>0.35</v>
      </c>
      <c r="K123" s="93">
        <f t="shared" si="7"/>
        <v>0.65199999999999925</v>
      </c>
      <c r="L123" s="93">
        <f t="shared" si="11"/>
        <v>78.114058546434094</v>
      </c>
      <c r="M123" s="93">
        <f t="shared" si="12"/>
        <v>97.317929273217061</v>
      </c>
      <c r="N123" s="93">
        <f t="shared" si="13"/>
        <v>116.52180000000004</v>
      </c>
    </row>
    <row r="124" spans="1:14" x14ac:dyDescent="0.35">
      <c r="A124" s="57">
        <v>940.68499999999995</v>
      </c>
      <c r="B124" s="57" t="s">
        <v>148</v>
      </c>
      <c r="C124" s="92">
        <v>2.8</v>
      </c>
      <c r="D124" s="92">
        <v>8.02</v>
      </c>
      <c r="E124" s="92">
        <v>0.21</v>
      </c>
      <c r="F124" s="92">
        <v>436</v>
      </c>
      <c r="G124" s="92">
        <v>182</v>
      </c>
      <c r="H124" s="92">
        <v>5</v>
      </c>
      <c r="I124" s="92">
        <v>4.4000000000000004</v>
      </c>
      <c r="J124" s="92">
        <v>0.26</v>
      </c>
      <c r="K124" s="93">
        <f t="shared" si="7"/>
        <v>0.68799999999999883</v>
      </c>
      <c r="L124" s="93">
        <f t="shared" si="11"/>
        <v>80.589179128653512</v>
      </c>
      <c r="M124" s="93">
        <f t="shared" si="12"/>
        <v>99.188189564326777</v>
      </c>
      <c r="N124" s="93">
        <f t="shared" si="13"/>
        <v>117.78720000000004</v>
      </c>
    </row>
    <row r="125" spans="1:14" x14ac:dyDescent="0.35">
      <c r="A125" s="57">
        <v>945.5</v>
      </c>
      <c r="B125" s="57" t="s">
        <v>148</v>
      </c>
      <c r="C125" s="92">
        <v>1.6528069999999999</v>
      </c>
      <c r="D125" s="92">
        <v>2.73</v>
      </c>
      <c r="E125" s="92">
        <v>0.48</v>
      </c>
      <c r="F125" s="92">
        <v>425</v>
      </c>
      <c r="G125" s="92">
        <v>77.578858172022905</v>
      </c>
      <c r="H125" s="92">
        <v>13.6402383992942</v>
      </c>
      <c r="I125" s="92">
        <v>3.5190000000000001</v>
      </c>
      <c r="J125" s="92">
        <v>0.37711146473884599</v>
      </c>
      <c r="K125" s="93">
        <f t="shared" si="7"/>
        <v>0.48999999999999932</v>
      </c>
      <c r="L125" s="93">
        <f t="shared" si="11"/>
        <v>66.341917316517524</v>
      </c>
      <c r="M125" s="93">
        <f t="shared" si="12"/>
        <v>88.584708658258791</v>
      </c>
      <c r="N125" s="93">
        <f t="shared" si="13"/>
        <v>110.82750000000004</v>
      </c>
    </row>
    <row r="126" spans="1:14" x14ac:dyDescent="0.35">
      <c r="A126" s="57">
        <v>945.5</v>
      </c>
      <c r="B126" s="57" t="s">
        <v>148</v>
      </c>
      <c r="C126" s="92">
        <v>1.6528069999999999</v>
      </c>
      <c r="D126" s="92">
        <v>2.73</v>
      </c>
      <c r="E126" s="92">
        <v>0.48</v>
      </c>
      <c r="F126" s="92">
        <v>425</v>
      </c>
      <c r="G126" s="92">
        <v>77.578858172022905</v>
      </c>
      <c r="H126" s="92">
        <v>13.6402383992942</v>
      </c>
      <c r="I126" s="92">
        <v>3.5190000000000001</v>
      </c>
      <c r="J126" s="92">
        <v>0.38</v>
      </c>
      <c r="K126" s="93">
        <f t="shared" si="7"/>
        <v>0.48999999999999932</v>
      </c>
      <c r="L126" s="93">
        <f t="shared" si="11"/>
        <v>66.341917316517524</v>
      </c>
      <c r="M126" s="93">
        <f t="shared" si="12"/>
        <v>88.584708658258791</v>
      </c>
      <c r="N126" s="93">
        <f t="shared" si="13"/>
        <v>110.82750000000004</v>
      </c>
    </row>
    <row r="127" spans="1:14" x14ac:dyDescent="0.35">
      <c r="A127" s="57">
        <v>950.64</v>
      </c>
      <c r="B127" s="57" t="s">
        <v>149</v>
      </c>
      <c r="C127" s="92">
        <v>0.01</v>
      </c>
      <c r="D127" s="92">
        <v>0.08</v>
      </c>
      <c r="E127" s="92">
        <v>7.0000000000000007E-2</v>
      </c>
      <c r="F127" s="92">
        <v>456</v>
      </c>
      <c r="G127" s="92">
        <v>65</v>
      </c>
      <c r="H127" s="92">
        <v>57</v>
      </c>
      <c r="I127" s="92">
        <v>0.12</v>
      </c>
      <c r="J127" s="92">
        <v>0.09</v>
      </c>
      <c r="K127" s="93">
        <f t="shared" ref="K127:K157" si="14">(0.018*F127)-7.16</f>
        <v>1.048</v>
      </c>
      <c r="L127" s="93">
        <f t="shared" ref="L127:L157" si="15">(LN(K127+1.19))/0.00782</f>
        <v>103.01567901403241</v>
      </c>
      <c r="M127" s="93">
        <f t="shared" ref="M127:M157" si="16">MEDIAN(L127,N127)</f>
        <v>116.72843950701622</v>
      </c>
      <c r="N127" s="93">
        <f t="shared" ref="N127:N157" si="17">(0.6327*F127)-158.07</f>
        <v>130.44120000000004</v>
      </c>
    </row>
    <row r="128" spans="1:14" x14ac:dyDescent="0.35">
      <c r="A128" s="57">
        <v>957.65</v>
      </c>
      <c r="B128" s="57" t="s">
        <v>149</v>
      </c>
      <c r="C128" s="92">
        <v>0</v>
      </c>
      <c r="D128" s="92">
        <v>7.0000000000000007E-2</v>
      </c>
      <c r="E128" s="92">
        <v>0.06</v>
      </c>
      <c r="F128" s="92">
        <v>442</v>
      </c>
      <c r="G128" s="92">
        <v>101</v>
      </c>
      <c r="H128" s="92">
        <v>89</v>
      </c>
      <c r="I128" s="92">
        <v>7.0000000000000007E-2</v>
      </c>
      <c r="J128" s="92">
        <v>0.02</v>
      </c>
      <c r="K128" s="93">
        <f t="shared" si="14"/>
        <v>0.79599999999999937</v>
      </c>
      <c r="L128" s="93">
        <f t="shared" si="15"/>
        <v>87.739458519562717</v>
      </c>
      <c r="M128" s="93">
        <f t="shared" si="16"/>
        <v>104.66142925978139</v>
      </c>
      <c r="N128" s="93">
        <f t="shared" si="17"/>
        <v>121.58340000000004</v>
      </c>
    </row>
    <row r="129" spans="1:14" x14ac:dyDescent="0.35">
      <c r="A129" s="57">
        <v>983.375</v>
      </c>
      <c r="B129" s="57" t="s">
        <v>149</v>
      </c>
      <c r="C129" s="92">
        <v>0</v>
      </c>
      <c r="D129" s="92">
        <v>7.0000000000000007E-2</v>
      </c>
      <c r="E129" s="92">
        <v>0.08</v>
      </c>
      <c r="F129" s="92">
        <v>452</v>
      </c>
      <c r="G129" s="92">
        <v>102</v>
      </c>
      <c r="H129" s="92">
        <v>108</v>
      </c>
      <c r="I129" s="92">
        <v>7.0000000000000007E-2</v>
      </c>
      <c r="J129" s="92">
        <v>0.02</v>
      </c>
      <c r="K129" s="93">
        <f t="shared" si="14"/>
        <v>0.97599999999999909</v>
      </c>
      <c r="L129" s="93">
        <f t="shared" si="15"/>
        <v>98.834034345114887</v>
      </c>
      <c r="M129" s="93">
        <f t="shared" si="16"/>
        <v>113.37221717255747</v>
      </c>
      <c r="N129" s="93">
        <f t="shared" si="17"/>
        <v>127.91040000000004</v>
      </c>
    </row>
    <row r="130" spans="1:14" x14ac:dyDescent="0.35">
      <c r="A130" s="57">
        <v>1002.46</v>
      </c>
      <c r="B130" s="57" t="s">
        <v>149</v>
      </c>
      <c r="C130" s="92">
        <v>0</v>
      </c>
      <c r="D130" s="92">
        <v>0.11</v>
      </c>
      <c r="E130" s="92">
        <v>0.05</v>
      </c>
      <c r="F130" s="92">
        <v>454</v>
      </c>
      <c r="G130" s="92">
        <v>108</v>
      </c>
      <c r="H130" s="92">
        <v>51</v>
      </c>
      <c r="I130" s="92">
        <v>0.1</v>
      </c>
      <c r="J130" s="92">
        <v>0.02</v>
      </c>
      <c r="K130" s="93">
        <f t="shared" si="14"/>
        <v>1.0119999999999987</v>
      </c>
      <c r="L130" s="93">
        <f t="shared" si="15"/>
        <v>100.9419486317759</v>
      </c>
      <c r="M130" s="93">
        <f t="shared" si="16"/>
        <v>115.05887431588798</v>
      </c>
      <c r="N130" s="93">
        <f t="shared" si="17"/>
        <v>129.17580000000004</v>
      </c>
    </row>
    <row r="131" spans="1:14" x14ac:dyDescent="0.35">
      <c r="A131" s="57">
        <v>1040.855</v>
      </c>
      <c r="B131" s="57" t="s">
        <v>149</v>
      </c>
      <c r="C131" s="92">
        <v>0</v>
      </c>
      <c r="D131" s="92">
        <v>0.02</v>
      </c>
      <c r="E131" s="92">
        <v>0.06</v>
      </c>
      <c r="F131" s="92">
        <v>490</v>
      </c>
      <c r="G131" s="92">
        <v>42</v>
      </c>
      <c r="H131" s="92">
        <v>104</v>
      </c>
      <c r="I131" s="92">
        <v>0.05</v>
      </c>
      <c r="J131" s="92">
        <v>0.03</v>
      </c>
      <c r="K131" s="93">
        <f t="shared" si="14"/>
        <v>1.6599999999999984</v>
      </c>
      <c r="L131" s="93">
        <f t="shared" si="15"/>
        <v>133.92826013817884</v>
      </c>
      <c r="M131" s="93">
        <f t="shared" si="16"/>
        <v>142.94063006908942</v>
      </c>
      <c r="N131" s="93">
        <f t="shared" si="17"/>
        <v>151.95300000000003</v>
      </c>
    </row>
    <row r="132" spans="1:14" x14ac:dyDescent="0.35">
      <c r="A132" s="57">
        <v>1055.1500000000001</v>
      </c>
      <c r="B132" s="57" t="s">
        <v>149</v>
      </c>
      <c r="C132" s="92">
        <v>1.18</v>
      </c>
      <c r="D132" s="92">
        <v>3.53</v>
      </c>
      <c r="E132" s="92">
        <v>0.25</v>
      </c>
      <c r="F132" s="92">
        <v>451</v>
      </c>
      <c r="G132" s="92">
        <v>93</v>
      </c>
      <c r="H132" s="92">
        <v>7</v>
      </c>
      <c r="I132" s="92">
        <v>3.8</v>
      </c>
      <c r="J132" s="92">
        <v>0.25</v>
      </c>
      <c r="K132" s="93">
        <f t="shared" si="14"/>
        <v>0.95799999999999841</v>
      </c>
      <c r="L132" s="93">
        <f t="shared" si="15"/>
        <v>97.76690238447793</v>
      </c>
      <c r="M132" s="93">
        <f t="shared" si="16"/>
        <v>112.52230119223898</v>
      </c>
      <c r="N132" s="93">
        <f t="shared" si="17"/>
        <v>127.27770000000004</v>
      </c>
    </row>
    <row r="133" spans="1:14" x14ac:dyDescent="0.35">
      <c r="A133" s="57">
        <v>1088.21</v>
      </c>
      <c r="B133" s="57" t="s">
        <v>149</v>
      </c>
      <c r="C133" s="92">
        <v>0.01</v>
      </c>
      <c r="D133" s="92">
        <v>0.14000000000000001</v>
      </c>
      <c r="E133" s="92">
        <v>7.0000000000000007E-2</v>
      </c>
      <c r="F133" s="92">
        <v>447</v>
      </c>
      <c r="G133" s="92">
        <v>92</v>
      </c>
      <c r="H133" s="92">
        <v>47</v>
      </c>
      <c r="I133" s="92">
        <v>0.15</v>
      </c>
      <c r="J133" s="92">
        <v>0.1</v>
      </c>
      <c r="K133" s="93">
        <f t="shared" si="14"/>
        <v>0.88599999999999923</v>
      </c>
      <c r="L133" s="93">
        <f t="shared" si="15"/>
        <v>93.407028811207383</v>
      </c>
      <c r="M133" s="93">
        <f t="shared" si="16"/>
        <v>109.07696440560372</v>
      </c>
      <c r="N133" s="93">
        <f t="shared" si="17"/>
        <v>124.74690000000004</v>
      </c>
    </row>
    <row r="134" spans="1:14" x14ac:dyDescent="0.35">
      <c r="A134" s="59">
        <v>1117.4749999999999</v>
      </c>
      <c r="B134" s="59" t="s">
        <v>149</v>
      </c>
      <c r="C134" s="93">
        <v>0.03</v>
      </c>
      <c r="D134" s="93">
        <v>0.16</v>
      </c>
      <c r="E134" s="93">
        <v>0.06</v>
      </c>
      <c r="F134" s="93">
        <v>461</v>
      </c>
      <c r="G134" s="93">
        <v>52</v>
      </c>
      <c r="H134" s="93">
        <v>19</v>
      </c>
      <c r="I134" s="93">
        <v>0.31</v>
      </c>
      <c r="J134" s="93">
        <v>0.14000000000000001</v>
      </c>
      <c r="K134" s="93">
        <f t="shared" si="14"/>
        <v>1.1379999999999999</v>
      </c>
      <c r="L134" s="93">
        <f t="shared" si="15"/>
        <v>108.057484638004</v>
      </c>
      <c r="M134" s="93">
        <f t="shared" si="16"/>
        <v>120.83109231900201</v>
      </c>
      <c r="N134" s="93">
        <f t="shared" si="17"/>
        <v>133.60470000000004</v>
      </c>
    </row>
    <row r="135" spans="1:14" x14ac:dyDescent="0.35">
      <c r="A135" s="59">
        <v>1122.4000000000001</v>
      </c>
      <c r="B135" s="59" t="s">
        <v>149</v>
      </c>
      <c r="C135" s="93">
        <v>0</v>
      </c>
      <c r="D135" s="93">
        <v>7.0000000000000007E-2</v>
      </c>
      <c r="E135" s="93">
        <v>0.05</v>
      </c>
      <c r="F135" s="93">
        <v>502</v>
      </c>
      <c r="G135" s="93">
        <v>78</v>
      </c>
      <c r="H135" s="93">
        <v>48</v>
      </c>
      <c r="I135" s="93">
        <v>0.09</v>
      </c>
      <c r="J135" s="93">
        <v>0.03</v>
      </c>
      <c r="K135" s="93">
        <f t="shared" si="14"/>
        <v>1.8759999999999994</v>
      </c>
      <c r="L135" s="93">
        <f t="shared" si="15"/>
        <v>143.27030440532252</v>
      </c>
      <c r="M135" s="93">
        <f t="shared" si="16"/>
        <v>151.40785220266127</v>
      </c>
      <c r="N135" s="93">
        <f t="shared" si="17"/>
        <v>159.54540000000003</v>
      </c>
    </row>
    <row r="136" spans="1:14" x14ac:dyDescent="0.35">
      <c r="A136" s="59">
        <v>1127.0999999999999</v>
      </c>
      <c r="B136" s="59" t="s">
        <v>149</v>
      </c>
      <c r="C136" s="93">
        <v>1.48</v>
      </c>
      <c r="D136" s="93">
        <v>3.95</v>
      </c>
      <c r="E136" s="93">
        <v>0.1</v>
      </c>
      <c r="F136" s="93">
        <v>446</v>
      </c>
      <c r="G136" s="93">
        <v>127</v>
      </c>
      <c r="H136" s="93">
        <v>3</v>
      </c>
      <c r="I136" s="93">
        <v>3.12</v>
      </c>
      <c r="J136" s="93">
        <v>0.27</v>
      </c>
      <c r="K136" s="93">
        <f t="shared" si="14"/>
        <v>0.86799999999999855</v>
      </c>
      <c r="L136" s="93">
        <f t="shared" si="15"/>
        <v>92.293431894099371</v>
      </c>
      <c r="M136" s="93">
        <f t="shared" si="16"/>
        <v>108.2038159470497</v>
      </c>
      <c r="N136" s="93">
        <f t="shared" si="17"/>
        <v>124.11420000000004</v>
      </c>
    </row>
    <row r="137" spans="1:14" x14ac:dyDescent="0.35">
      <c r="A137" s="59">
        <v>1131.7350000000001</v>
      </c>
      <c r="B137" s="59" t="s">
        <v>149</v>
      </c>
      <c r="C137" s="93">
        <v>1</v>
      </c>
      <c r="D137" s="93">
        <v>2.66</v>
      </c>
      <c r="E137" s="93">
        <v>0.16</v>
      </c>
      <c r="F137" s="93">
        <v>449</v>
      </c>
      <c r="G137" s="93">
        <v>80</v>
      </c>
      <c r="H137" s="93">
        <v>5</v>
      </c>
      <c r="I137" s="93">
        <v>3.35</v>
      </c>
      <c r="J137" s="93">
        <v>0.27</v>
      </c>
      <c r="K137" s="93">
        <f t="shared" si="14"/>
        <v>0.92199999999999882</v>
      </c>
      <c r="L137" s="93">
        <f t="shared" si="15"/>
        <v>95.605545504349664</v>
      </c>
      <c r="M137" s="93">
        <f t="shared" si="16"/>
        <v>110.80892275217485</v>
      </c>
      <c r="N137" s="93">
        <f t="shared" si="17"/>
        <v>126.01230000000004</v>
      </c>
    </row>
    <row r="138" spans="1:14" x14ac:dyDescent="0.35">
      <c r="A138" s="59">
        <v>1141.415</v>
      </c>
      <c r="B138" s="59" t="s">
        <v>149</v>
      </c>
      <c r="C138" s="93">
        <v>0.01</v>
      </c>
      <c r="D138" s="93">
        <v>0.09</v>
      </c>
      <c r="E138" s="93">
        <v>0.04</v>
      </c>
      <c r="F138" s="93">
        <v>436</v>
      </c>
      <c r="G138" s="93">
        <v>79</v>
      </c>
      <c r="H138" s="93">
        <v>32</v>
      </c>
      <c r="I138" s="93">
        <v>0.11</v>
      </c>
      <c r="J138" s="93">
        <v>0.09</v>
      </c>
      <c r="K138" s="93">
        <f t="shared" si="14"/>
        <v>0.68799999999999883</v>
      </c>
      <c r="L138" s="93">
        <f t="shared" si="15"/>
        <v>80.589179128653512</v>
      </c>
      <c r="M138" s="93">
        <f t="shared" si="16"/>
        <v>99.188189564326777</v>
      </c>
      <c r="N138" s="93">
        <f t="shared" si="17"/>
        <v>117.78720000000004</v>
      </c>
    </row>
    <row r="139" spans="1:14" x14ac:dyDescent="0.35">
      <c r="A139" s="59">
        <v>1150.625</v>
      </c>
      <c r="B139" s="59" t="s">
        <v>149</v>
      </c>
      <c r="C139" s="93">
        <v>0</v>
      </c>
      <c r="D139" s="93">
        <v>0.01</v>
      </c>
      <c r="E139" s="93">
        <v>0.05</v>
      </c>
      <c r="F139" s="93">
        <v>481</v>
      </c>
      <c r="G139" s="93">
        <v>31</v>
      </c>
      <c r="H139" s="93">
        <v>139</v>
      </c>
      <c r="I139" s="93">
        <v>0.04</v>
      </c>
      <c r="J139" s="93">
        <v>0</v>
      </c>
      <c r="K139" s="93">
        <f t="shared" si="14"/>
        <v>1.4979999999999993</v>
      </c>
      <c r="L139" s="93">
        <f t="shared" si="15"/>
        <v>126.44468320471903</v>
      </c>
      <c r="M139" s="93">
        <f t="shared" si="16"/>
        <v>136.35169160235952</v>
      </c>
      <c r="N139" s="93">
        <f t="shared" si="17"/>
        <v>146.25870000000003</v>
      </c>
    </row>
    <row r="140" spans="1:14" x14ac:dyDescent="0.35">
      <c r="A140" s="59">
        <v>1155.43</v>
      </c>
      <c r="B140" s="59" t="s">
        <v>149</v>
      </c>
      <c r="C140" s="93">
        <v>0.01</v>
      </c>
      <c r="D140" s="93">
        <v>0.08</v>
      </c>
      <c r="E140" s="93">
        <v>0.04</v>
      </c>
      <c r="F140" s="93">
        <v>465</v>
      </c>
      <c r="G140" s="93">
        <v>44</v>
      </c>
      <c r="H140" s="93">
        <v>24</v>
      </c>
      <c r="I140" s="93">
        <v>0.18</v>
      </c>
      <c r="J140" s="93">
        <v>0.11</v>
      </c>
      <c r="K140" s="93">
        <f t="shared" si="14"/>
        <v>1.2099999999999991</v>
      </c>
      <c r="L140" s="93">
        <f t="shared" si="15"/>
        <v>111.95252395829917</v>
      </c>
      <c r="M140" s="93">
        <f t="shared" si="16"/>
        <v>124.0440119791496</v>
      </c>
      <c r="N140" s="93">
        <f t="shared" si="17"/>
        <v>136.13550000000004</v>
      </c>
    </row>
    <row r="141" spans="1:14" x14ac:dyDescent="0.35">
      <c r="A141" s="59">
        <v>1164.9000000000001</v>
      </c>
      <c r="B141" s="59" t="s">
        <v>149</v>
      </c>
      <c r="C141" s="93">
        <v>0</v>
      </c>
      <c r="D141" s="93">
        <v>0.03</v>
      </c>
      <c r="E141" s="93">
        <v>0.04</v>
      </c>
      <c r="F141" s="93">
        <v>493</v>
      </c>
      <c r="G141" s="93">
        <v>67</v>
      </c>
      <c r="H141" s="93">
        <v>80</v>
      </c>
      <c r="I141" s="93">
        <v>0.05</v>
      </c>
      <c r="J141" s="93">
        <v>0.03</v>
      </c>
      <c r="K141" s="93">
        <f t="shared" si="14"/>
        <v>1.7139999999999986</v>
      </c>
      <c r="L141" s="93">
        <f t="shared" si="15"/>
        <v>136.32852902334386</v>
      </c>
      <c r="M141" s="93">
        <f t="shared" si="16"/>
        <v>145.08981451167193</v>
      </c>
      <c r="N141" s="93">
        <f t="shared" si="17"/>
        <v>153.85110000000003</v>
      </c>
    </row>
    <row r="142" spans="1:14" x14ac:dyDescent="0.35">
      <c r="A142" s="59">
        <v>1174.6199999999999</v>
      </c>
      <c r="B142" s="59" t="s">
        <v>149</v>
      </c>
      <c r="C142" s="93">
        <v>0</v>
      </c>
      <c r="D142" s="93">
        <v>0.03</v>
      </c>
      <c r="E142" s="93">
        <v>0.05</v>
      </c>
      <c r="F142" s="93">
        <v>482</v>
      </c>
      <c r="G142" s="93">
        <v>24</v>
      </c>
      <c r="H142" s="93">
        <v>43</v>
      </c>
      <c r="I142" s="93">
        <v>0.12</v>
      </c>
      <c r="J142" s="93">
        <v>0.04</v>
      </c>
      <c r="K142" s="93">
        <f t="shared" si="14"/>
        <v>1.516</v>
      </c>
      <c r="L142" s="93">
        <f t="shared" si="15"/>
        <v>127.29814958421947</v>
      </c>
      <c r="M142" s="93">
        <f t="shared" si="16"/>
        <v>137.09477479210975</v>
      </c>
      <c r="N142" s="93">
        <f t="shared" si="17"/>
        <v>146.89140000000003</v>
      </c>
    </row>
    <row r="143" spans="1:14" x14ac:dyDescent="0.35">
      <c r="A143" s="59">
        <v>1193.675</v>
      </c>
      <c r="B143" s="59" t="s">
        <v>149</v>
      </c>
      <c r="C143" s="93">
        <v>0</v>
      </c>
      <c r="D143" s="93">
        <v>0.04</v>
      </c>
      <c r="E143" s="93">
        <v>0.06</v>
      </c>
      <c r="F143" s="93">
        <v>481</v>
      </c>
      <c r="G143" s="93">
        <v>35</v>
      </c>
      <c r="H143" s="93">
        <v>55</v>
      </c>
      <c r="I143" s="93">
        <v>0.12</v>
      </c>
      <c r="J143" s="93">
        <v>7.0000000000000007E-2</v>
      </c>
      <c r="K143" s="93">
        <f t="shared" si="14"/>
        <v>1.4979999999999993</v>
      </c>
      <c r="L143" s="93">
        <f t="shared" si="15"/>
        <v>126.44468320471903</v>
      </c>
      <c r="M143" s="93">
        <f t="shared" si="16"/>
        <v>136.35169160235952</v>
      </c>
      <c r="N143" s="93">
        <f t="shared" si="17"/>
        <v>146.25870000000003</v>
      </c>
    </row>
    <row r="144" spans="1:14" x14ac:dyDescent="0.35">
      <c r="A144" s="59">
        <v>1203.2750000000001</v>
      </c>
      <c r="B144" s="59" t="s">
        <v>149</v>
      </c>
      <c r="C144" s="93">
        <v>0.89</v>
      </c>
      <c r="D144" s="93">
        <v>1.87</v>
      </c>
      <c r="E144" s="93">
        <v>0.15</v>
      </c>
      <c r="F144" s="93">
        <v>461</v>
      </c>
      <c r="G144" s="93">
        <v>53</v>
      </c>
      <c r="H144" s="93">
        <v>4</v>
      </c>
      <c r="I144" s="93">
        <v>3.53</v>
      </c>
      <c r="J144" s="93">
        <v>0.32</v>
      </c>
      <c r="K144" s="93">
        <f t="shared" si="14"/>
        <v>1.1379999999999999</v>
      </c>
      <c r="L144" s="93">
        <f t="shared" si="15"/>
        <v>108.057484638004</v>
      </c>
      <c r="M144" s="93">
        <f t="shared" si="16"/>
        <v>120.83109231900201</v>
      </c>
      <c r="N144" s="93">
        <f t="shared" si="17"/>
        <v>133.60470000000004</v>
      </c>
    </row>
    <row r="145" spans="1:14" x14ac:dyDescent="0.35">
      <c r="A145" s="59">
        <v>1208.095</v>
      </c>
      <c r="B145" s="59" t="s">
        <v>149</v>
      </c>
      <c r="C145" s="93">
        <v>0.01</v>
      </c>
      <c r="D145" s="93">
        <v>0.04</v>
      </c>
      <c r="E145" s="93">
        <v>7.0000000000000007E-2</v>
      </c>
      <c r="F145" s="93">
        <v>496</v>
      </c>
      <c r="G145" s="93">
        <v>28</v>
      </c>
      <c r="H145" s="93">
        <v>56</v>
      </c>
      <c r="I145" s="93">
        <v>0.13</v>
      </c>
      <c r="J145" s="93">
        <v>0.22</v>
      </c>
      <c r="K145" s="93">
        <f t="shared" si="14"/>
        <v>1.7679999999999989</v>
      </c>
      <c r="L145" s="93">
        <f t="shared" si="15"/>
        <v>138.68457343844085</v>
      </c>
      <c r="M145" s="93">
        <f t="shared" si="16"/>
        <v>147.21688671922044</v>
      </c>
      <c r="N145" s="93">
        <f t="shared" si="17"/>
        <v>155.74920000000003</v>
      </c>
    </row>
    <row r="146" spans="1:14" x14ac:dyDescent="0.35">
      <c r="A146" s="59">
        <v>1220.6500000000001</v>
      </c>
      <c r="B146" s="59" t="s">
        <v>149</v>
      </c>
      <c r="C146" s="93">
        <v>0.01</v>
      </c>
      <c r="D146" s="93">
        <v>0.04</v>
      </c>
      <c r="E146" s="93">
        <v>0.03</v>
      </c>
      <c r="F146" s="93">
        <v>485</v>
      </c>
      <c r="G146" s="93">
        <v>27</v>
      </c>
      <c r="H146" s="93">
        <v>21</v>
      </c>
      <c r="I146" s="93">
        <v>0.16</v>
      </c>
      <c r="J146" s="93">
        <v>0.14000000000000001</v>
      </c>
      <c r="K146" s="93">
        <f t="shared" si="14"/>
        <v>1.5699999999999985</v>
      </c>
      <c r="L146" s="93">
        <f t="shared" si="15"/>
        <v>129.82489510601764</v>
      </c>
      <c r="M146" s="93">
        <f t="shared" si="16"/>
        <v>139.30719755300885</v>
      </c>
      <c r="N146" s="93">
        <f t="shared" si="17"/>
        <v>148.78950000000003</v>
      </c>
    </row>
    <row r="147" spans="1:14" s="62" customFormat="1" x14ac:dyDescent="0.35">
      <c r="A147" s="94">
        <v>950.64</v>
      </c>
      <c r="B147" s="59" t="s">
        <v>149</v>
      </c>
      <c r="C147" s="95">
        <v>0.01</v>
      </c>
      <c r="D147" s="95">
        <v>7.0000000000000007E-2</v>
      </c>
      <c r="E147" s="95">
        <v>0.05</v>
      </c>
      <c r="F147" s="95">
        <v>456.6</v>
      </c>
      <c r="G147" s="93">
        <v>43.750000000000007</v>
      </c>
      <c r="H147" s="93">
        <v>31.25</v>
      </c>
      <c r="I147" s="93">
        <v>0.16</v>
      </c>
      <c r="J147" s="93">
        <v>0.125</v>
      </c>
      <c r="K147" s="93">
        <f t="shared" si="14"/>
        <v>1.0587999999999997</v>
      </c>
      <c r="L147" s="93">
        <f t="shared" si="15"/>
        <v>103.63129675322058</v>
      </c>
      <c r="M147" s="93">
        <f t="shared" si="16"/>
        <v>117.2260583766103</v>
      </c>
      <c r="N147" s="93">
        <f t="shared" si="17"/>
        <v>130.82082000000003</v>
      </c>
    </row>
    <row r="148" spans="1:14" s="62" customFormat="1" x14ac:dyDescent="0.35">
      <c r="A148" s="94">
        <v>957.65</v>
      </c>
      <c r="B148" s="59" t="s">
        <v>149</v>
      </c>
      <c r="C148" s="95">
        <v>0.02</v>
      </c>
      <c r="D148" s="95">
        <v>0.09</v>
      </c>
      <c r="E148" s="95">
        <v>0.11</v>
      </c>
      <c r="F148" s="95">
        <v>447.4</v>
      </c>
      <c r="G148" s="93">
        <v>64.285714285714278</v>
      </c>
      <c r="H148" s="93">
        <v>78.571428571428569</v>
      </c>
      <c r="I148" s="93">
        <v>0.14000000000000001</v>
      </c>
      <c r="J148" s="93">
        <v>0.18181818181818182</v>
      </c>
      <c r="K148" s="93">
        <f t="shared" si="14"/>
        <v>0.89319999999999844</v>
      </c>
      <c r="L148" s="93">
        <f t="shared" si="15"/>
        <v>93.849766372392864</v>
      </c>
      <c r="M148" s="93">
        <f t="shared" si="16"/>
        <v>109.42487318619644</v>
      </c>
      <c r="N148" s="93">
        <f t="shared" si="17"/>
        <v>124.99997999999999</v>
      </c>
    </row>
    <row r="149" spans="1:14" s="62" customFormat="1" x14ac:dyDescent="0.35">
      <c r="A149" s="94">
        <v>983.38</v>
      </c>
      <c r="B149" s="59" t="s">
        <v>149</v>
      </c>
      <c r="C149" s="95">
        <v>0.02</v>
      </c>
      <c r="D149" s="95">
        <v>0.11</v>
      </c>
      <c r="E149" s="95">
        <v>0.17</v>
      </c>
      <c r="F149" s="95">
        <v>447.8</v>
      </c>
      <c r="G149" s="93">
        <v>47.826086956521735</v>
      </c>
      <c r="H149" s="93">
        <v>73.913043478260875</v>
      </c>
      <c r="I149" s="93">
        <v>0.23</v>
      </c>
      <c r="J149" s="93">
        <v>0.15384615384615385</v>
      </c>
      <c r="K149" s="93">
        <f t="shared" si="14"/>
        <v>0.90039999999999942</v>
      </c>
      <c r="L149" s="93">
        <f t="shared" si="15"/>
        <v>94.290976371389434</v>
      </c>
      <c r="M149" s="93">
        <f t="shared" si="16"/>
        <v>109.77201818569472</v>
      </c>
      <c r="N149" s="93">
        <f t="shared" si="17"/>
        <v>125.25306</v>
      </c>
    </row>
    <row r="150" spans="1:14" s="62" customFormat="1" x14ac:dyDescent="0.35">
      <c r="A150" s="94">
        <v>1122.4000000000001</v>
      </c>
      <c r="B150" s="59" t="s">
        <v>149</v>
      </c>
      <c r="C150" s="95">
        <v>0.9</v>
      </c>
      <c r="D150" s="95">
        <v>2.88</v>
      </c>
      <c r="E150" s="95">
        <v>0.27</v>
      </c>
      <c r="F150" s="95">
        <v>451.9</v>
      </c>
      <c r="G150" s="93">
        <v>66.359447004608299</v>
      </c>
      <c r="H150" s="93">
        <v>6.2211981566820285</v>
      </c>
      <c r="I150" s="93">
        <v>4.34</v>
      </c>
      <c r="J150" s="93">
        <v>0.23809523809523811</v>
      </c>
      <c r="K150" s="93">
        <f t="shared" si="14"/>
        <v>0.97419999999999796</v>
      </c>
      <c r="L150" s="93">
        <f t="shared" si="15"/>
        <v>98.727720991740441</v>
      </c>
      <c r="M150" s="93">
        <f t="shared" si="16"/>
        <v>113.28742549587022</v>
      </c>
      <c r="N150" s="93">
        <f t="shared" si="17"/>
        <v>127.84712999999999</v>
      </c>
    </row>
    <row r="151" spans="1:14" s="62" customFormat="1" x14ac:dyDescent="0.35">
      <c r="A151" s="94">
        <v>1141.42</v>
      </c>
      <c r="B151" s="59" t="s">
        <v>149</v>
      </c>
      <c r="C151" s="95">
        <v>0.05</v>
      </c>
      <c r="D151" s="95">
        <v>0.16</v>
      </c>
      <c r="E151" s="95">
        <v>0.18</v>
      </c>
      <c r="F151" s="95">
        <v>473.6</v>
      </c>
      <c r="G151" s="93">
        <v>34.042553191489368</v>
      </c>
      <c r="H151" s="93">
        <v>38.297872340425535</v>
      </c>
      <c r="I151" s="93">
        <v>0.47</v>
      </c>
      <c r="J151" s="93">
        <v>0.23809523809523808</v>
      </c>
      <c r="K151" s="93">
        <f t="shared" si="14"/>
        <v>1.3647999999999989</v>
      </c>
      <c r="L151" s="93">
        <f t="shared" si="15"/>
        <v>119.94551696998676</v>
      </c>
      <c r="M151" s="93">
        <f t="shared" si="16"/>
        <v>130.7611184849934</v>
      </c>
      <c r="N151" s="93">
        <f t="shared" si="17"/>
        <v>141.57672000000002</v>
      </c>
    </row>
    <row r="152" spans="1:14" s="62" customFormat="1" x14ac:dyDescent="0.35">
      <c r="A152" s="94">
        <v>1040.8599999999999</v>
      </c>
      <c r="B152" s="59" t="s">
        <v>149</v>
      </c>
      <c r="C152" s="95">
        <v>0.02</v>
      </c>
      <c r="D152" s="95">
        <v>7.0000000000000007E-2</v>
      </c>
      <c r="E152" s="95">
        <v>0.08</v>
      </c>
      <c r="F152" s="95">
        <v>485.5</v>
      </c>
      <c r="G152" s="93">
        <v>50</v>
      </c>
      <c r="H152" s="93">
        <v>57.142857142857139</v>
      </c>
      <c r="I152" s="93">
        <v>0.14000000000000001</v>
      </c>
      <c r="J152" s="93">
        <v>0.22222222222222221</v>
      </c>
      <c r="K152" s="93">
        <f t="shared" si="14"/>
        <v>1.5789999999999988</v>
      </c>
      <c r="L152" s="93">
        <f t="shared" si="15"/>
        <v>130.24120769678058</v>
      </c>
      <c r="M152" s="93">
        <f t="shared" si="16"/>
        <v>139.6735288483903</v>
      </c>
      <c r="N152" s="93">
        <f t="shared" si="17"/>
        <v>149.10585000000003</v>
      </c>
    </row>
    <row r="153" spans="1:14" s="62" customFormat="1" x14ac:dyDescent="0.35">
      <c r="A153" s="94">
        <v>1150.6300000000001</v>
      </c>
      <c r="B153" s="59" t="s">
        <v>149</v>
      </c>
      <c r="C153" s="95">
        <v>0.02</v>
      </c>
      <c r="D153" s="95">
        <v>0.06</v>
      </c>
      <c r="E153" s="95">
        <v>7.0000000000000007E-2</v>
      </c>
      <c r="F153" s="95">
        <v>489.5</v>
      </c>
      <c r="G153" s="93">
        <v>30</v>
      </c>
      <c r="H153" s="93">
        <v>35</v>
      </c>
      <c r="I153" s="93">
        <v>0.2</v>
      </c>
      <c r="J153" s="93">
        <v>0.25</v>
      </c>
      <c r="K153" s="93">
        <f t="shared" si="14"/>
        <v>1.6509999999999998</v>
      </c>
      <c r="L153" s="93">
        <f t="shared" si="15"/>
        <v>133.5237983212341</v>
      </c>
      <c r="M153" s="93">
        <f t="shared" si="16"/>
        <v>142.58022416061706</v>
      </c>
      <c r="N153" s="93">
        <f t="shared" si="17"/>
        <v>151.63665000000003</v>
      </c>
    </row>
    <row r="154" spans="1:14" s="62" customFormat="1" x14ac:dyDescent="0.35">
      <c r="A154" s="94">
        <v>1155.43</v>
      </c>
      <c r="B154" s="59" t="s">
        <v>149</v>
      </c>
      <c r="C154" s="95">
        <v>0.02</v>
      </c>
      <c r="D154" s="95">
        <v>0.08</v>
      </c>
      <c r="E154" s="95">
        <v>0.06</v>
      </c>
      <c r="F154" s="95">
        <v>476.70000000000005</v>
      </c>
      <c r="G154" s="93">
        <v>27.58620689655173</v>
      </c>
      <c r="H154" s="93">
        <v>20.689655172413794</v>
      </c>
      <c r="I154" s="93">
        <v>0.28999999999999998</v>
      </c>
      <c r="J154" s="93">
        <v>0.19999999999999998</v>
      </c>
      <c r="K154" s="93">
        <f t="shared" si="14"/>
        <v>1.4206000000000003</v>
      </c>
      <c r="L154" s="93">
        <f t="shared" si="15"/>
        <v>122.70845012436732</v>
      </c>
      <c r="M154" s="93">
        <f t="shared" si="16"/>
        <v>133.12327006218368</v>
      </c>
      <c r="N154" s="93">
        <f t="shared" si="17"/>
        <v>143.53809000000007</v>
      </c>
    </row>
    <row r="155" spans="1:14" s="62" customFormat="1" x14ac:dyDescent="0.35">
      <c r="A155" s="94">
        <v>1174.6199999999999</v>
      </c>
      <c r="B155" s="59" t="s">
        <v>149</v>
      </c>
      <c r="C155" s="95">
        <v>0.01</v>
      </c>
      <c r="D155" s="95">
        <v>0.06</v>
      </c>
      <c r="E155" s="95">
        <v>7.0000000000000007E-2</v>
      </c>
      <c r="F155" s="95">
        <v>494.29999999999995</v>
      </c>
      <c r="G155" s="93">
        <v>28.571428571428569</v>
      </c>
      <c r="H155" s="93">
        <v>33.333333333333336</v>
      </c>
      <c r="I155" s="93">
        <v>0.21</v>
      </c>
      <c r="J155" s="93">
        <v>0.14285714285714288</v>
      </c>
      <c r="K155" s="93">
        <f t="shared" si="14"/>
        <v>1.7373999999999992</v>
      </c>
      <c r="L155" s="93">
        <f t="shared" si="15"/>
        <v>137.35481548180422</v>
      </c>
      <c r="M155" s="93">
        <f t="shared" si="16"/>
        <v>146.01421274090211</v>
      </c>
      <c r="N155" s="93">
        <f t="shared" si="17"/>
        <v>154.67361</v>
      </c>
    </row>
    <row r="156" spans="1:14" s="62" customFormat="1" x14ac:dyDescent="0.35">
      <c r="A156" s="94">
        <v>1193.68</v>
      </c>
      <c r="B156" s="59" t="s">
        <v>149</v>
      </c>
      <c r="C156" s="95">
        <v>0.03</v>
      </c>
      <c r="D156" s="95">
        <v>0.1</v>
      </c>
      <c r="E156" s="95">
        <v>0.1</v>
      </c>
      <c r="F156" s="95">
        <v>497.1</v>
      </c>
      <c r="G156" s="93">
        <v>43.478260869565219</v>
      </c>
      <c r="H156" s="93">
        <v>43.478260869565219</v>
      </c>
      <c r="I156" s="93">
        <v>0.23</v>
      </c>
      <c r="J156" s="93">
        <v>0.23076923076923075</v>
      </c>
      <c r="K156" s="93">
        <f t="shared" si="14"/>
        <v>1.7877999999999989</v>
      </c>
      <c r="L156" s="93">
        <f t="shared" si="15"/>
        <v>139.53769473648498</v>
      </c>
      <c r="M156" s="93">
        <f t="shared" si="16"/>
        <v>147.9914323682425</v>
      </c>
      <c r="N156" s="93">
        <f t="shared" si="17"/>
        <v>156.44517000000002</v>
      </c>
    </row>
    <row r="157" spans="1:14" s="62" customFormat="1" x14ac:dyDescent="0.35">
      <c r="A157" s="94">
        <v>1220.6500000000001</v>
      </c>
      <c r="B157" s="59" t="s">
        <v>149</v>
      </c>
      <c r="C157" s="95">
        <v>0.02</v>
      </c>
      <c r="D157" s="95">
        <v>0.09</v>
      </c>
      <c r="E157" s="95">
        <v>0.09</v>
      </c>
      <c r="F157" s="95">
        <v>501.79999999999995</v>
      </c>
      <c r="G157" s="93">
        <v>27.27272727272727</v>
      </c>
      <c r="H157" s="93">
        <v>27.27272727272727</v>
      </c>
      <c r="I157" s="93">
        <v>0.33</v>
      </c>
      <c r="J157" s="93">
        <v>0.18181818181818182</v>
      </c>
      <c r="K157" s="93">
        <f t="shared" si="14"/>
        <v>1.872399999999999</v>
      </c>
      <c r="L157" s="93">
        <f t="shared" si="15"/>
        <v>143.12006678727593</v>
      </c>
      <c r="M157" s="93">
        <f t="shared" si="16"/>
        <v>151.26946339363798</v>
      </c>
      <c r="N157" s="93">
        <f t="shared" si="17"/>
        <v>159.41886</v>
      </c>
    </row>
  </sheetData>
  <sortState xmlns:xlrd2="http://schemas.microsoft.com/office/spreadsheetml/2017/richdata2" ref="A2:P150">
    <sortCondition ref="A2"/>
  </sortState>
  <pageMargins left="0.75" right="0.75" top="1" bottom="1" header="0.5" footer="0.5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12"/>
  <sheetViews>
    <sheetView workbookViewId="0">
      <selection activeCell="A3" sqref="A3:P112"/>
    </sheetView>
  </sheetViews>
  <sheetFormatPr defaultColWidth="11" defaultRowHeight="15.5" x14ac:dyDescent="0.35"/>
  <cols>
    <col min="3" max="3" width="14.33203125" bestFit="1" customWidth="1"/>
  </cols>
  <sheetData>
    <row r="1" spans="1:16" x14ac:dyDescent="0.35">
      <c r="A1" s="37" t="s">
        <v>156</v>
      </c>
    </row>
    <row r="2" spans="1:16" s="32" customFormat="1" x14ac:dyDescent="0.35">
      <c r="A2" s="31" t="s">
        <v>129</v>
      </c>
      <c r="B2" s="31" t="s">
        <v>130</v>
      </c>
      <c r="C2" s="31" t="s">
        <v>131</v>
      </c>
      <c r="D2" s="31" t="s">
        <v>132</v>
      </c>
      <c r="E2" s="33" t="s">
        <v>2</v>
      </c>
      <c r="F2" s="33" t="s">
        <v>3</v>
      </c>
      <c r="G2" s="33" t="s">
        <v>4</v>
      </c>
      <c r="H2" s="33" t="s">
        <v>5</v>
      </c>
      <c r="I2" s="33" t="s">
        <v>6</v>
      </c>
      <c r="J2" s="33" t="s">
        <v>7</v>
      </c>
      <c r="K2" s="33" t="s">
        <v>8</v>
      </c>
      <c r="L2" s="33" t="s">
        <v>9</v>
      </c>
      <c r="M2" s="33" t="s">
        <v>10</v>
      </c>
      <c r="N2" s="33" t="s">
        <v>11</v>
      </c>
      <c r="O2" s="34" t="s">
        <v>157</v>
      </c>
      <c r="P2" s="33" t="s">
        <v>145</v>
      </c>
    </row>
    <row r="3" spans="1:16" x14ac:dyDescent="0.35">
      <c r="A3" s="90">
        <v>2293040</v>
      </c>
      <c r="B3" s="90">
        <v>20150102</v>
      </c>
      <c r="C3" s="90">
        <v>394.1</v>
      </c>
      <c r="D3" s="90" t="s">
        <v>147</v>
      </c>
      <c r="E3" s="3">
        <v>67.2</v>
      </c>
      <c r="F3" s="3">
        <v>0.8</v>
      </c>
      <c r="G3" s="3">
        <v>18.600000000000001</v>
      </c>
      <c r="H3" s="3">
        <v>2.2000000000000002</v>
      </c>
      <c r="I3" s="3">
        <v>0.01</v>
      </c>
      <c r="J3" s="3">
        <v>0.7</v>
      </c>
      <c r="K3" s="3">
        <v>0.2</v>
      </c>
      <c r="L3" s="3">
        <v>0.2</v>
      </c>
      <c r="M3" s="3">
        <v>3.7</v>
      </c>
      <c r="N3" s="3">
        <v>7.0000000000000007E-2</v>
      </c>
      <c r="O3" s="97">
        <v>7.49</v>
      </c>
      <c r="P3" s="3">
        <f t="shared" ref="P3:P34" si="0">SUM(E3:O3)</f>
        <v>101.17</v>
      </c>
    </row>
    <row r="4" spans="1:16" x14ac:dyDescent="0.35">
      <c r="A4" s="90">
        <v>2293041</v>
      </c>
      <c r="B4" s="90">
        <v>20150103</v>
      </c>
      <c r="C4" s="90">
        <v>396.47500000000002</v>
      </c>
      <c r="D4" s="90" t="s">
        <v>147</v>
      </c>
      <c r="E4" s="3">
        <v>62.4</v>
      </c>
      <c r="F4" s="3">
        <v>0.8</v>
      </c>
      <c r="G4" s="3">
        <v>19.2</v>
      </c>
      <c r="H4" s="3">
        <v>2.9</v>
      </c>
      <c r="I4" s="3">
        <v>0.02</v>
      </c>
      <c r="J4" s="3">
        <v>1</v>
      </c>
      <c r="K4" s="3">
        <v>0.2</v>
      </c>
      <c r="L4" s="3">
        <v>0.2</v>
      </c>
      <c r="M4" s="3">
        <v>3.8</v>
      </c>
      <c r="N4" s="3">
        <v>0.06</v>
      </c>
      <c r="O4" s="97">
        <v>9.68</v>
      </c>
      <c r="P4" s="3">
        <f t="shared" si="0"/>
        <v>100.25999999999999</v>
      </c>
    </row>
    <row r="5" spans="1:16" x14ac:dyDescent="0.35">
      <c r="A5" s="90">
        <v>2293042</v>
      </c>
      <c r="B5" s="90">
        <v>20150104</v>
      </c>
      <c r="C5" s="90">
        <v>401.19500000000005</v>
      </c>
      <c r="D5" s="90" t="s">
        <v>147</v>
      </c>
      <c r="E5" s="3">
        <v>62.5</v>
      </c>
      <c r="F5" s="3">
        <v>0.8</v>
      </c>
      <c r="G5" s="3">
        <v>19.899999999999999</v>
      </c>
      <c r="H5" s="3">
        <v>3.3</v>
      </c>
      <c r="I5" s="3">
        <v>0.03</v>
      </c>
      <c r="J5" s="3">
        <v>1.2</v>
      </c>
      <c r="K5" s="3">
        <v>0.1</v>
      </c>
      <c r="L5" s="3">
        <v>0.2</v>
      </c>
      <c r="M5" s="3">
        <v>4</v>
      </c>
      <c r="N5" s="3">
        <v>0.06</v>
      </c>
      <c r="O5" s="97">
        <v>7.59</v>
      </c>
      <c r="P5" s="3">
        <f t="shared" si="0"/>
        <v>99.679999999999993</v>
      </c>
    </row>
    <row r="6" spans="1:16" x14ac:dyDescent="0.35">
      <c r="A6" s="90">
        <v>2293043</v>
      </c>
      <c r="B6" s="90">
        <v>20150105</v>
      </c>
      <c r="C6" s="90">
        <v>405.89499999999998</v>
      </c>
      <c r="D6" s="90" t="s">
        <v>147</v>
      </c>
      <c r="E6" s="3">
        <v>66.900000000000006</v>
      </c>
      <c r="F6" s="3">
        <v>0.8</v>
      </c>
      <c r="G6" s="3">
        <v>16.5</v>
      </c>
      <c r="H6" s="3">
        <v>4.2</v>
      </c>
      <c r="I6" s="3">
        <v>7.0000000000000007E-2</v>
      </c>
      <c r="J6" s="3">
        <v>1.1000000000000001</v>
      </c>
      <c r="K6" s="3">
        <v>0.1</v>
      </c>
      <c r="L6" s="3">
        <v>0.2</v>
      </c>
      <c r="M6" s="3">
        <v>3.7</v>
      </c>
      <c r="N6" s="3">
        <v>0.05</v>
      </c>
      <c r="O6" s="97">
        <v>6.47</v>
      </c>
      <c r="P6" s="3">
        <f t="shared" si="0"/>
        <v>100.08999999999999</v>
      </c>
    </row>
    <row r="7" spans="1:16" x14ac:dyDescent="0.35">
      <c r="A7" s="90">
        <v>2293044</v>
      </c>
      <c r="B7" s="90">
        <v>20150106</v>
      </c>
      <c r="C7" s="90">
        <v>410.54499999999996</v>
      </c>
      <c r="D7" s="90" t="s">
        <v>147</v>
      </c>
      <c r="E7" s="3">
        <v>34.9</v>
      </c>
      <c r="F7" s="3">
        <v>0.5</v>
      </c>
      <c r="G7" s="3">
        <v>11.4</v>
      </c>
      <c r="H7" s="3">
        <v>28.7</v>
      </c>
      <c r="I7" s="3">
        <v>0.43</v>
      </c>
      <c r="J7" s="3">
        <v>2.6</v>
      </c>
      <c r="K7" s="3">
        <v>0.5</v>
      </c>
      <c r="L7" s="3">
        <v>0.2</v>
      </c>
      <c r="M7" s="3">
        <v>2.2000000000000002</v>
      </c>
      <c r="N7" s="3">
        <v>0.08</v>
      </c>
      <c r="O7" s="97">
        <v>18.760000000000002</v>
      </c>
      <c r="P7" s="3">
        <f t="shared" si="0"/>
        <v>100.27000000000001</v>
      </c>
    </row>
    <row r="8" spans="1:16" x14ac:dyDescent="0.35">
      <c r="A8" s="90">
        <v>2293045</v>
      </c>
      <c r="B8" s="90">
        <v>20150107</v>
      </c>
      <c r="C8" s="90">
        <v>415.15</v>
      </c>
      <c r="D8" s="90" t="s">
        <v>147</v>
      </c>
      <c r="E8" s="3">
        <v>58.4</v>
      </c>
      <c r="F8" s="3">
        <v>0.9</v>
      </c>
      <c r="G8" s="3">
        <v>19.399999999999999</v>
      </c>
      <c r="H8" s="3">
        <v>6.9</v>
      </c>
      <c r="I8" s="3">
        <v>7.0000000000000007E-2</v>
      </c>
      <c r="J8" s="3">
        <v>1.8</v>
      </c>
      <c r="K8" s="3">
        <v>0.2</v>
      </c>
      <c r="L8" s="3">
        <v>0.2</v>
      </c>
      <c r="M8" s="3">
        <v>3.8</v>
      </c>
      <c r="N8" s="3">
        <v>0.06</v>
      </c>
      <c r="O8" s="97">
        <v>8.93</v>
      </c>
      <c r="P8" s="3">
        <f t="shared" si="0"/>
        <v>100.66</v>
      </c>
    </row>
    <row r="9" spans="1:16" x14ac:dyDescent="0.35">
      <c r="A9" s="90">
        <v>2293046</v>
      </c>
      <c r="B9" s="90">
        <v>20150108</v>
      </c>
      <c r="C9" s="90">
        <v>419.85500000000002</v>
      </c>
      <c r="D9" s="90" t="s">
        <v>147</v>
      </c>
      <c r="E9" s="3">
        <v>57.3</v>
      </c>
      <c r="F9" s="3">
        <v>0.9</v>
      </c>
      <c r="G9" s="3">
        <v>21.3</v>
      </c>
      <c r="H9" s="3">
        <v>4.9000000000000004</v>
      </c>
      <c r="I9" s="3">
        <v>0.02</v>
      </c>
      <c r="J9" s="3">
        <v>1.3</v>
      </c>
      <c r="K9" s="3">
        <v>0.1</v>
      </c>
      <c r="L9" s="3">
        <v>0.2</v>
      </c>
      <c r="M9" s="3">
        <v>3.8</v>
      </c>
      <c r="N9" s="3">
        <v>0.06</v>
      </c>
      <c r="O9" s="97">
        <v>10.75</v>
      </c>
      <c r="P9" s="3">
        <f t="shared" si="0"/>
        <v>100.63</v>
      </c>
    </row>
    <row r="10" spans="1:16" x14ac:dyDescent="0.35">
      <c r="A10" s="90">
        <v>2293047</v>
      </c>
      <c r="B10" s="90">
        <v>20150109</v>
      </c>
      <c r="C10" s="90">
        <v>424.61</v>
      </c>
      <c r="D10" s="90" t="s">
        <v>147</v>
      </c>
      <c r="E10" s="3">
        <v>55.4</v>
      </c>
      <c r="F10" s="3">
        <v>0.8</v>
      </c>
      <c r="G10" s="3">
        <v>18.8</v>
      </c>
      <c r="H10" s="3">
        <v>9.1</v>
      </c>
      <c r="I10" s="3">
        <v>7.0000000000000007E-2</v>
      </c>
      <c r="J10" s="3">
        <v>1.6</v>
      </c>
      <c r="K10" s="3">
        <v>0.2</v>
      </c>
      <c r="L10" s="3">
        <v>0.2</v>
      </c>
      <c r="M10" s="3">
        <v>3.7</v>
      </c>
      <c r="N10" s="3">
        <v>0.06</v>
      </c>
      <c r="O10" s="97">
        <v>10.51</v>
      </c>
      <c r="P10" s="3">
        <f t="shared" si="0"/>
        <v>100.44</v>
      </c>
    </row>
    <row r="11" spans="1:16" x14ac:dyDescent="0.35">
      <c r="A11" s="90">
        <v>2293048</v>
      </c>
      <c r="B11" s="90">
        <v>20150110</v>
      </c>
      <c r="C11" s="90">
        <v>429.26499999999999</v>
      </c>
      <c r="D11" s="90" t="s">
        <v>147</v>
      </c>
      <c r="E11" s="3">
        <v>59.8</v>
      </c>
      <c r="F11" s="3">
        <v>0.9</v>
      </c>
      <c r="G11" s="3">
        <v>20.6</v>
      </c>
      <c r="H11" s="3">
        <v>4.5999999999999996</v>
      </c>
      <c r="I11" s="3">
        <v>0.03</v>
      </c>
      <c r="J11" s="3">
        <v>1.4</v>
      </c>
      <c r="K11" s="3">
        <v>0.1</v>
      </c>
      <c r="L11" s="3">
        <v>0.2</v>
      </c>
      <c r="M11" s="3">
        <v>4.0999999999999996</v>
      </c>
      <c r="N11" s="3">
        <v>0.06</v>
      </c>
      <c r="O11" s="97">
        <v>8.4700000000000006</v>
      </c>
      <c r="P11" s="3">
        <f t="shared" si="0"/>
        <v>100.25999999999999</v>
      </c>
    </row>
    <row r="12" spans="1:16" x14ac:dyDescent="0.35">
      <c r="A12" s="90">
        <v>2293049</v>
      </c>
      <c r="B12" s="90">
        <v>20150111</v>
      </c>
      <c r="C12" s="90">
        <v>433.875</v>
      </c>
      <c r="D12" s="90" t="s">
        <v>147</v>
      </c>
      <c r="E12" s="3">
        <v>59.5</v>
      </c>
      <c r="F12" s="3">
        <v>0.8</v>
      </c>
      <c r="G12" s="3">
        <v>18.399999999999999</v>
      </c>
      <c r="H12" s="3">
        <v>7</v>
      </c>
      <c r="I12" s="3">
        <v>0.05</v>
      </c>
      <c r="J12" s="3">
        <v>1.5</v>
      </c>
      <c r="K12" s="3">
        <v>0.1</v>
      </c>
      <c r="L12" s="3">
        <v>0.2</v>
      </c>
      <c r="M12" s="3">
        <v>3.6</v>
      </c>
      <c r="N12" s="3">
        <v>0.05</v>
      </c>
      <c r="O12" s="97">
        <v>9.15</v>
      </c>
      <c r="P12" s="3">
        <f t="shared" si="0"/>
        <v>100.34999999999998</v>
      </c>
    </row>
    <row r="13" spans="1:16" x14ac:dyDescent="0.35">
      <c r="A13" s="90">
        <v>2293050</v>
      </c>
      <c r="B13" s="90">
        <v>20150112</v>
      </c>
      <c r="C13" s="90">
        <v>438.53</v>
      </c>
      <c r="D13" s="90" t="s">
        <v>147</v>
      </c>
      <c r="E13" s="3">
        <v>51.2</v>
      </c>
      <c r="F13" s="3">
        <v>0.8</v>
      </c>
      <c r="G13" s="3">
        <v>18.8</v>
      </c>
      <c r="H13" s="3">
        <v>11.6</v>
      </c>
      <c r="I13" s="3">
        <v>0.14000000000000001</v>
      </c>
      <c r="J13" s="3">
        <v>2</v>
      </c>
      <c r="K13" s="3">
        <v>0.4</v>
      </c>
      <c r="L13" s="3">
        <v>0.2</v>
      </c>
      <c r="M13" s="3">
        <v>3.4</v>
      </c>
      <c r="N13" s="3">
        <v>0.06</v>
      </c>
      <c r="O13" s="97">
        <v>11.7</v>
      </c>
      <c r="P13" s="3">
        <f t="shared" si="0"/>
        <v>100.30000000000001</v>
      </c>
    </row>
    <row r="14" spans="1:16" x14ac:dyDescent="0.35">
      <c r="A14" s="90">
        <v>2293051</v>
      </c>
      <c r="B14" s="90">
        <v>20150113</v>
      </c>
      <c r="C14" s="90">
        <v>443.26499999999999</v>
      </c>
      <c r="D14" s="90" t="s">
        <v>147</v>
      </c>
      <c r="E14" s="3">
        <v>57.9</v>
      </c>
      <c r="F14" s="3">
        <v>0.9</v>
      </c>
      <c r="G14" s="3">
        <v>20.6</v>
      </c>
      <c r="H14" s="3">
        <v>5.8</v>
      </c>
      <c r="I14" s="3">
        <v>0.04</v>
      </c>
      <c r="J14" s="3">
        <v>1.5</v>
      </c>
      <c r="K14" s="3">
        <v>0.2</v>
      </c>
      <c r="L14" s="3">
        <v>0.3</v>
      </c>
      <c r="M14" s="3">
        <v>3.8</v>
      </c>
      <c r="N14" s="3">
        <v>0.06</v>
      </c>
      <c r="O14" s="97">
        <v>9.83</v>
      </c>
      <c r="P14" s="3">
        <f t="shared" si="0"/>
        <v>100.93</v>
      </c>
    </row>
    <row r="15" spans="1:16" x14ac:dyDescent="0.35">
      <c r="A15" s="90">
        <v>2293052</v>
      </c>
      <c r="B15" s="90">
        <v>20150114</v>
      </c>
      <c r="C15" s="90">
        <v>447.95</v>
      </c>
      <c r="D15" s="90" t="s">
        <v>147</v>
      </c>
      <c r="E15" s="3">
        <v>59.3</v>
      </c>
      <c r="F15" s="3">
        <v>0.9</v>
      </c>
      <c r="G15" s="3">
        <v>19.3</v>
      </c>
      <c r="H15" s="3">
        <v>5.9</v>
      </c>
      <c r="I15" s="3">
        <v>0.03</v>
      </c>
      <c r="J15" s="3">
        <v>1.5</v>
      </c>
      <c r="K15" s="3">
        <v>0.1</v>
      </c>
      <c r="L15" s="3">
        <v>0.3</v>
      </c>
      <c r="M15" s="3">
        <v>3.8</v>
      </c>
      <c r="N15" s="3">
        <v>0.05</v>
      </c>
      <c r="O15" s="97">
        <v>8.7200000000000006</v>
      </c>
      <c r="P15" s="3">
        <f t="shared" si="0"/>
        <v>99.899999999999991</v>
      </c>
    </row>
    <row r="16" spans="1:16" x14ac:dyDescent="0.35">
      <c r="A16" s="90">
        <v>2293053</v>
      </c>
      <c r="B16" s="90">
        <v>20150115</v>
      </c>
      <c r="C16" s="90">
        <v>452.63499999999999</v>
      </c>
      <c r="D16" s="90" t="s">
        <v>147</v>
      </c>
      <c r="E16" s="3">
        <v>53</v>
      </c>
      <c r="F16" s="3">
        <v>1</v>
      </c>
      <c r="G16" s="3">
        <v>21.7</v>
      </c>
      <c r="H16" s="3">
        <v>7</v>
      </c>
      <c r="I16" s="3">
        <v>0.06</v>
      </c>
      <c r="J16" s="3">
        <v>1.7</v>
      </c>
      <c r="K16" s="3">
        <v>0.2</v>
      </c>
      <c r="L16" s="3">
        <v>0.2</v>
      </c>
      <c r="M16" s="3">
        <v>3.8</v>
      </c>
      <c r="N16" s="3">
        <v>0.08</v>
      </c>
      <c r="O16" s="97">
        <v>10.4</v>
      </c>
      <c r="P16" s="3">
        <f t="shared" si="0"/>
        <v>99.140000000000015</v>
      </c>
    </row>
    <row r="17" spans="1:16" x14ac:dyDescent="0.35">
      <c r="A17" s="90">
        <v>2293054</v>
      </c>
      <c r="B17" s="90">
        <v>20150116</v>
      </c>
      <c r="C17" s="90">
        <v>457.05499999999995</v>
      </c>
      <c r="D17" s="90" t="s">
        <v>147</v>
      </c>
      <c r="E17" s="3">
        <v>61.2</v>
      </c>
      <c r="F17" s="3">
        <v>0.9</v>
      </c>
      <c r="G17" s="3">
        <v>18.7</v>
      </c>
      <c r="H17" s="3">
        <v>5.5</v>
      </c>
      <c r="I17" s="3">
        <v>0.03</v>
      </c>
      <c r="J17" s="3">
        <v>1.3</v>
      </c>
      <c r="K17" s="3">
        <v>0.1</v>
      </c>
      <c r="L17" s="3">
        <v>0.2</v>
      </c>
      <c r="M17" s="3">
        <v>3.8</v>
      </c>
      <c r="N17" s="3">
        <v>0.06</v>
      </c>
      <c r="O17" s="97">
        <v>7.89</v>
      </c>
      <c r="P17" s="3">
        <f t="shared" si="0"/>
        <v>99.679999999999993</v>
      </c>
    </row>
    <row r="18" spans="1:16" x14ac:dyDescent="0.35">
      <c r="A18" s="90">
        <v>2293055</v>
      </c>
      <c r="B18" s="90">
        <v>20150117</v>
      </c>
      <c r="C18" s="90">
        <v>468.995</v>
      </c>
      <c r="D18" s="90" t="s">
        <v>147</v>
      </c>
      <c r="E18" s="3">
        <v>58.2</v>
      </c>
      <c r="F18" s="3">
        <v>1</v>
      </c>
      <c r="G18" s="3">
        <v>19.2</v>
      </c>
      <c r="H18" s="3">
        <v>7</v>
      </c>
      <c r="I18" s="3">
        <v>0.05</v>
      </c>
      <c r="J18" s="3">
        <v>1.6</v>
      </c>
      <c r="K18" s="3">
        <v>0.1</v>
      </c>
      <c r="L18" s="3">
        <v>0.2</v>
      </c>
      <c r="M18" s="3">
        <v>3.7</v>
      </c>
      <c r="N18" s="3">
        <v>0.06</v>
      </c>
      <c r="O18" s="97">
        <v>8.98</v>
      </c>
      <c r="P18" s="3">
        <f t="shared" si="0"/>
        <v>100.09</v>
      </c>
    </row>
    <row r="19" spans="1:16" x14ac:dyDescent="0.35">
      <c r="A19" s="90">
        <v>2293056</v>
      </c>
      <c r="B19" s="90">
        <v>20150118</v>
      </c>
      <c r="C19" s="90">
        <v>471.23500000000001</v>
      </c>
      <c r="D19" s="90" t="s">
        <v>147</v>
      </c>
      <c r="E19" s="3">
        <v>69.099999999999994</v>
      </c>
      <c r="F19" s="3">
        <v>0.7</v>
      </c>
      <c r="G19" s="3">
        <v>13.4</v>
      </c>
      <c r="H19" s="3">
        <v>5.2</v>
      </c>
      <c r="I19" s="3">
        <v>0.05</v>
      </c>
      <c r="J19" s="3">
        <v>1.2</v>
      </c>
      <c r="K19" s="3">
        <v>0.1</v>
      </c>
      <c r="L19" s="3">
        <v>0.2</v>
      </c>
      <c r="M19" s="3">
        <v>2.8</v>
      </c>
      <c r="N19" s="3">
        <v>0.05</v>
      </c>
      <c r="O19" s="97">
        <v>6.75</v>
      </c>
      <c r="P19" s="3">
        <f t="shared" si="0"/>
        <v>99.55</v>
      </c>
    </row>
    <row r="20" spans="1:16" x14ac:dyDescent="0.35">
      <c r="A20" s="90">
        <v>2293057</v>
      </c>
      <c r="B20" s="90">
        <v>20150119</v>
      </c>
      <c r="C20" s="90">
        <v>475.90499999999997</v>
      </c>
      <c r="D20" s="90" t="s">
        <v>147</v>
      </c>
      <c r="E20" s="3">
        <v>64.900000000000006</v>
      </c>
      <c r="F20" s="3">
        <v>0.8</v>
      </c>
      <c r="G20" s="3">
        <v>15.6</v>
      </c>
      <c r="H20" s="3">
        <v>5.3</v>
      </c>
      <c r="I20" s="3">
        <v>0.02</v>
      </c>
      <c r="J20" s="3">
        <v>1.2</v>
      </c>
      <c r="K20" s="3">
        <v>0.1</v>
      </c>
      <c r="L20" s="3">
        <v>0.2</v>
      </c>
      <c r="M20" s="3">
        <v>3.3</v>
      </c>
      <c r="N20" s="3">
        <v>0.05</v>
      </c>
      <c r="O20" s="97">
        <v>8.33</v>
      </c>
      <c r="P20" s="3">
        <f t="shared" si="0"/>
        <v>99.799999999999983</v>
      </c>
    </row>
    <row r="21" spans="1:16" x14ac:dyDescent="0.35">
      <c r="A21" s="90">
        <v>2293058</v>
      </c>
      <c r="B21" s="90">
        <v>20150120</v>
      </c>
      <c r="C21" s="90">
        <v>480.64499999999998</v>
      </c>
      <c r="D21" s="90" t="s">
        <v>147</v>
      </c>
      <c r="E21" s="3">
        <v>29.7</v>
      </c>
      <c r="F21" s="3">
        <v>0.3</v>
      </c>
      <c r="G21" s="3">
        <v>9.1999999999999993</v>
      </c>
      <c r="H21" s="3">
        <v>33.799999999999997</v>
      </c>
      <c r="I21" s="3">
        <v>0.33</v>
      </c>
      <c r="J21" s="3">
        <v>2.9</v>
      </c>
      <c r="K21" s="3">
        <v>0.8</v>
      </c>
      <c r="L21" s="3">
        <v>0.2</v>
      </c>
      <c r="M21" s="3">
        <v>1.6</v>
      </c>
      <c r="N21" s="3">
        <v>7.0000000000000007E-2</v>
      </c>
      <c r="O21" s="97">
        <v>20.61</v>
      </c>
      <c r="P21" s="3">
        <f t="shared" si="0"/>
        <v>99.509999999999991</v>
      </c>
    </row>
    <row r="22" spans="1:16" x14ac:dyDescent="0.35">
      <c r="A22" s="90">
        <v>2293059</v>
      </c>
      <c r="B22" s="90">
        <v>20150121</v>
      </c>
      <c r="C22" s="90">
        <v>485.44499999999999</v>
      </c>
      <c r="D22" s="90" t="s">
        <v>147</v>
      </c>
      <c r="E22" s="3">
        <v>61.8</v>
      </c>
      <c r="F22" s="3">
        <v>0.8</v>
      </c>
      <c r="G22" s="3">
        <v>17.7</v>
      </c>
      <c r="H22" s="3">
        <v>6.2</v>
      </c>
      <c r="I22" s="3">
        <v>0.03</v>
      </c>
      <c r="J22" s="3">
        <v>1.3</v>
      </c>
      <c r="K22" s="3">
        <v>0.1</v>
      </c>
      <c r="L22" s="3">
        <v>0.2</v>
      </c>
      <c r="M22" s="3">
        <v>3.5</v>
      </c>
      <c r="N22" s="3">
        <v>0.05</v>
      </c>
      <c r="O22" s="97">
        <v>8.0399999999999991</v>
      </c>
      <c r="P22" s="3">
        <f t="shared" si="0"/>
        <v>99.72</v>
      </c>
    </row>
    <row r="23" spans="1:16" x14ac:dyDescent="0.35">
      <c r="A23" s="90">
        <v>2293060</v>
      </c>
      <c r="B23" s="90">
        <v>20150122</v>
      </c>
      <c r="C23" s="90">
        <v>490.13499999999999</v>
      </c>
      <c r="D23" s="90" t="s">
        <v>147</v>
      </c>
      <c r="E23" s="3">
        <v>53.9</v>
      </c>
      <c r="F23" s="3">
        <v>0.8</v>
      </c>
      <c r="G23" s="3">
        <v>18.600000000000001</v>
      </c>
      <c r="H23" s="3">
        <v>6.6</v>
      </c>
      <c r="I23" s="3">
        <v>0.02</v>
      </c>
      <c r="J23" s="3">
        <v>1.4</v>
      </c>
      <c r="K23" s="3">
        <v>0.1</v>
      </c>
      <c r="L23" s="3">
        <v>0.3</v>
      </c>
      <c r="M23" s="3">
        <v>3.7</v>
      </c>
      <c r="N23" s="3">
        <v>0.05</v>
      </c>
      <c r="O23" s="97">
        <v>14.51</v>
      </c>
      <c r="P23" s="3">
        <f t="shared" si="0"/>
        <v>99.97999999999999</v>
      </c>
    </row>
    <row r="24" spans="1:16" x14ac:dyDescent="0.35">
      <c r="A24" s="90">
        <v>2293061</v>
      </c>
      <c r="B24" s="90">
        <v>20150123</v>
      </c>
      <c r="C24" s="90">
        <v>494.76499999999999</v>
      </c>
      <c r="D24" s="90" t="s">
        <v>147</v>
      </c>
      <c r="E24" s="3">
        <v>63.3</v>
      </c>
      <c r="F24" s="3">
        <v>0.8</v>
      </c>
      <c r="G24" s="3">
        <v>18.100000000000001</v>
      </c>
      <c r="H24" s="3">
        <v>4.8</v>
      </c>
      <c r="I24" s="3">
        <v>0.02</v>
      </c>
      <c r="J24" s="3">
        <v>1.2</v>
      </c>
      <c r="K24" s="3">
        <v>0.1</v>
      </c>
      <c r="L24" s="3">
        <v>0.3</v>
      </c>
      <c r="M24" s="3">
        <v>3.5</v>
      </c>
      <c r="N24" s="3">
        <v>0.06</v>
      </c>
      <c r="O24" s="97">
        <v>7.86</v>
      </c>
      <c r="P24" s="3">
        <f t="shared" si="0"/>
        <v>100.03999999999998</v>
      </c>
    </row>
    <row r="25" spans="1:16" x14ac:dyDescent="0.35">
      <c r="A25" s="90">
        <v>2293062</v>
      </c>
      <c r="B25" s="90">
        <v>20150124</v>
      </c>
      <c r="C25" s="90">
        <v>499.48500000000001</v>
      </c>
      <c r="D25" s="90" t="s">
        <v>147</v>
      </c>
      <c r="E25" s="3">
        <v>55.4</v>
      </c>
      <c r="F25" s="3">
        <v>1</v>
      </c>
      <c r="G25" s="3">
        <v>22.4</v>
      </c>
      <c r="H25" s="3">
        <v>5.6</v>
      </c>
      <c r="I25" s="3">
        <v>0.03</v>
      </c>
      <c r="J25" s="3">
        <v>1.5</v>
      </c>
      <c r="K25" s="3">
        <v>0.1</v>
      </c>
      <c r="L25" s="3">
        <v>0.3</v>
      </c>
      <c r="M25" s="3">
        <v>3.8</v>
      </c>
      <c r="N25" s="3">
        <v>7.0000000000000007E-2</v>
      </c>
      <c r="O25" s="97">
        <v>9.8000000000000007</v>
      </c>
      <c r="P25" s="3">
        <f t="shared" si="0"/>
        <v>99.999999999999972</v>
      </c>
    </row>
    <row r="26" spans="1:16" x14ac:dyDescent="0.35">
      <c r="A26" s="90">
        <v>2293063</v>
      </c>
      <c r="B26" s="90">
        <v>20150125</v>
      </c>
      <c r="C26" s="90">
        <v>504.34500000000003</v>
      </c>
      <c r="D26" s="90" t="s">
        <v>147</v>
      </c>
      <c r="E26" s="3">
        <v>57.4</v>
      </c>
      <c r="F26" s="3">
        <v>1</v>
      </c>
      <c r="G26" s="3">
        <v>22</v>
      </c>
      <c r="H26" s="3">
        <v>4.3</v>
      </c>
      <c r="I26" s="3">
        <v>0.02</v>
      </c>
      <c r="J26" s="3">
        <v>1.5</v>
      </c>
      <c r="K26" s="3">
        <v>0.1</v>
      </c>
      <c r="L26" s="3">
        <v>0.3</v>
      </c>
      <c r="M26" s="3">
        <v>3.9</v>
      </c>
      <c r="N26" s="3">
        <v>7.0000000000000007E-2</v>
      </c>
      <c r="O26" s="97">
        <v>9.6999999999999993</v>
      </c>
      <c r="P26" s="3">
        <f t="shared" si="0"/>
        <v>100.28999999999999</v>
      </c>
    </row>
    <row r="27" spans="1:16" x14ac:dyDescent="0.35">
      <c r="A27" s="90">
        <v>2293064</v>
      </c>
      <c r="B27" s="90">
        <v>20150126</v>
      </c>
      <c r="C27" s="90">
        <v>509.15999999999997</v>
      </c>
      <c r="D27" s="90" t="s">
        <v>147</v>
      </c>
      <c r="E27" s="3">
        <v>56.4</v>
      </c>
      <c r="F27" s="3">
        <v>0.9</v>
      </c>
      <c r="G27" s="3">
        <v>21</v>
      </c>
      <c r="H27" s="3">
        <v>6.1</v>
      </c>
      <c r="I27" s="3">
        <v>0.02</v>
      </c>
      <c r="J27" s="3">
        <v>1.4</v>
      </c>
      <c r="K27" s="3">
        <v>0.1</v>
      </c>
      <c r="L27" s="3">
        <v>0.3</v>
      </c>
      <c r="M27" s="3">
        <v>3.7</v>
      </c>
      <c r="N27" s="3">
        <v>0.08</v>
      </c>
      <c r="O27" s="97">
        <v>10.35</v>
      </c>
      <c r="P27" s="3">
        <f t="shared" si="0"/>
        <v>100.34999999999998</v>
      </c>
    </row>
    <row r="28" spans="1:16" x14ac:dyDescent="0.35">
      <c r="A28" s="90">
        <v>2293065</v>
      </c>
      <c r="B28" s="90">
        <v>20150127</v>
      </c>
      <c r="C28" s="90">
        <v>518.04999999999995</v>
      </c>
      <c r="D28" s="90" t="s">
        <v>147</v>
      </c>
      <c r="E28" s="3">
        <v>58.7</v>
      </c>
      <c r="F28" s="3">
        <v>0.9</v>
      </c>
      <c r="G28" s="3">
        <v>20.3</v>
      </c>
      <c r="H28" s="3">
        <v>5.7</v>
      </c>
      <c r="I28" s="3">
        <v>0.03</v>
      </c>
      <c r="J28" s="3">
        <v>1.6</v>
      </c>
      <c r="K28" s="3">
        <v>0.1</v>
      </c>
      <c r="L28" s="3">
        <v>0.2</v>
      </c>
      <c r="M28" s="3">
        <v>3.6</v>
      </c>
      <c r="N28" s="3">
        <v>0.06</v>
      </c>
      <c r="O28" s="97">
        <v>8.81</v>
      </c>
      <c r="P28" s="3">
        <f t="shared" si="0"/>
        <v>100</v>
      </c>
    </row>
    <row r="29" spans="1:16" x14ac:dyDescent="0.35">
      <c r="A29" s="90">
        <v>2293066</v>
      </c>
      <c r="B29" s="90">
        <v>20150128</v>
      </c>
      <c r="C29" s="90">
        <v>522.745</v>
      </c>
      <c r="D29" s="90" t="s">
        <v>147</v>
      </c>
      <c r="E29" s="3">
        <v>57.6</v>
      </c>
      <c r="F29" s="3">
        <v>1</v>
      </c>
      <c r="G29" s="3">
        <v>20.7</v>
      </c>
      <c r="H29" s="3">
        <v>4.8</v>
      </c>
      <c r="I29" s="3">
        <v>0.02</v>
      </c>
      <c r="J29" s="3">
        <v>1.5</v>
      </c>
      <c r="K29" s="3">
        <v>0.1</v>
      </c>
      <c r="L29" s="3">
        <v>0.3</v>
      </c>
      <c r="M29" s="3">
        <v>3.9</v>
      </c>
      <c r="N29" s="3">
        <v>0.06</v>
      </c>
      <c r="O29" s="97">
        <v>10.35</v>
      </c>
      <c r="P29" s="3">
        <f t="shared" si="0"/>
        <v>100.32999999999998</v>
      </c>
    </row>
    <row r="30" spans="1:16" x14ac:dyDescent="0.35">
      <c r="A30" s="90">
        <v>2293067</v>
      </c>
      <c r="B30" s="90">
        <v>20150129</v>
      </c>
      <c r="C30" s="90">
        <v>527.37</v>
      </c>
      <c r="D30" s="90" t="s">
        <v>147</v>
      </c>
      <c r="E30" s="3">
        <v>57.8</v>
      </c>
      <c r="F30" s="3">
        <v>0.9</v>
      </c>
      <c r="G30" s="3">
        <v>19.7</v>
      </c>
      <c r="H30" s="3">
        <v>5.8</v>
      </c>
      <c r="I30" s="3">
        <v>0.02</v>
      </c>
      <c r="J30" s="3">
        <v>1.3</v>
      </c>
      <c r="K30" s="3">
        <v>0.1</v>
      </c>
      <c r="L30" s="3">
        <v>0.3</v>
      </c>
      <c r="M30" s="3">
        <v>3.4</v>
      </c>
      <c r="N30" s="3">
        <v>0.06</v>
      </c>
      <c r="O30" s="97">
        <v>10.9</v>
      </c>
      <c r="P30" s="3">
        <f t="shared" si="0"/>
        <v>100.27999999999999</v>
      </c>
    </row>
    <row r="31" spans="1:16" x14ac:dyDescent="0.35">
      <c r="A31" s="90">
        <v>2293068</v>
      </c>
      <c r="B31" s="90">
        <v>20150130</v>
      </c>
      <c r="C31" s="90">
        <v>532.01</v>
      </c>
      <c r="D31" s="90" t="s">
        <v>147</v>
      </c>
      <c r="E31" s="3">
        <v>55.9</v>
      </c>
      <c r="F31" s="3">
        <v>1</v>
      </c>
      <c r="G31" s="3">
        <v>21.2</v>
      </c>
      <c r="H31" s="3">
        <v>6.8</v>
      </c>
      <c r="I31" s="3">
        <v>0.05</v>
      </c>
      <c r="J31" s="3">
        <v>1.6</v>
      </c>
      <c r="K31" s="3">
        <v>0.2</v>
      </c>
      <c r="L31" s="3">
        <v>0.3</v>
      </c>
      <c r="M31" s="3">
        <v>3.6</v>
      </c>
      <c r="N31" s="3">
        <v>7.0000000000000007E-2</v>
      </c>
      <c r="O31" s="97">
        <v>9.57</v>
      </c>
      <c r="P31" s="3">
        <f t="shared" si="0"/>
        <v>100.28999999999996</v>
      </c>
    </row>
    <row r="32" spans="1:16" x14ac:dyDescent="0.35">
      <c r="A32" s="90">
        <v>2293069</v>
      </c>
      <c r="B32" s="90">
        <v>20150131</v>
      </c>
      <c r="C32" s="90">
        <v>536.75</v>
      </c>
      <c r="D32" s="90" t="s">
        <v>147</v>
      </c>
      <c r="E32" s="3">
        <v>55.8</v>
      </c>
      <c r="F32" s="3">
        <v>0.9</v>
      </c>
      <c r="G32" s="3">
        <v>20.100000000000001</v>
      </c>
      <c r="H32" s="3">
        <v>5.8</v>
      </c>
      <c r="I32" s="3">
        <v>0.02</v>
      </c>
      <c r="J32" s="3">
        <v>1.4</v>
      </c>
      <c r="K32" s="3">
        <v>0.1</v>
      </c>
      <c r="L32" s="3">
        <v>0.3</v>
      </c>
      <c r="M32" s="3">
        <v>3.6</v>
      </c>
      <c r="N32" s="3">
        <v>0.06</v>
      </c>
      <c r="O32" s="97">
        <v>11</v>
      </c>
      <c r="P32" s="3">
        <f t="shared" si="0"/>
        <v>99.079999999999984</v>
      </c>
    </row>
    <row r="33" spans="1:16" x14ac:dyDescent="0.35">
      <c r="A33" s="90">
        <v>2293070</v>
      </c>
      <c r="B33" s="90">
        <v>20150132</v>
      </c>
      <c r="C33" s="90">
        <v>541.46</v>
      </c>
      <c r="D33" s="90" t="s">
        <v>147</v>
      </c>
      <c r="E33" s="3">
        <v>55.7</v>
      </c>
      <c r="F33" s="3">
        <v>0.9</v>
      </c>
      <c r="G33" s="3">
        <v>20.2</v>
      </c>
      <c r="H33" s="3">
        <v>5.8</v>
      </c>
      <c r="I33" s="3">
        <v>0.02</v>
      </c>
      <c r="J33" s="3">
        <v>1.3</v>
      </c>
      <c r="K33" s="3">
        <v>0.1</v>
      </c>
      <c r="L33" s="3">
        <v>0.3</v>
      </c>
      <c r="M33" s="3">
        <v>3.4</v>
      </c>
      <c r="N33" s="3">
        <v>0.05</v>
      </c>
      <c r="O33" s="97">
        <v>11.93</v>
      </c>
      <c r="P33" s="3">
        <f t="shared" si="0"/>
        <v>99.699999999999989</v>
      </c>
    </row>
    <row r="34" spans="1:16" x14ac:dyDescent="0.35">
      <c r="A34" s="90">
        <v>2293071</v>
      </c>
      <c r="B34" s="90">
        <v>20150133</v>
      </c>
      <c r="C34" s="90">
        <v>545.97499999999991</v>
      </c>
      <c r="D34" s="90" t="s">
        <v>147</v>
      </c>
      <c r="E34" s="3">
        <v>55.4</v>
      </c>
      <c r="F34" s="3">
        <v>0.9</v>
      </c>
      <c r="G34" s="3">
        <v>20.2</v>
      </c>
      <c r="H34" s="3">
        <v>7.6</v>
      </c>
      <c r="I34" s="3">
        <v>0.04</v>
      </c>
      <c r="J34" s="3">
        <v>1.5</v>
      </c>
      <c r="K34" s="3">
        <v>0.1</v>
      </c>
      <c r="L34" s="3">
        <v>0.3</v>
      </c>
      <c r="M34" s="3">
        <v>3.5</v>
      </c>
      <c r="N34" s="3">
        <v>7.0000000000000007E-2</v>
      </c>
      <c r="O34" s="97">
        <v>10.119999999999999</v>
      </c>
      <c r="P34" s="3">
        <f t="shared" si="0"/>
        <v>99.72999999999999</v>
      </c>
    </row>
    <row r="35" spans="1:16" x14ac:dyDescent="0.35">
      <c r="A35" s="90">
        <v>2293072</v>
      </c>
      <c r="B35" s="90">
        <v>20150134</v>
      </c>
      <c r="C35" s="90">
        <v>550.71499999999992</v>
      </c>
      <c r="D35" s="90" t="s">
        <v>147</v>
      </c>
      <c r="E35" s="3">
        <v>54.4</v>
      </c>
      <c r="F35" s="3">
        <v>1</v>
      </c>
      <c r="G35" s="3">
        <v>20.3</v>
      </c>
      <c r="H35" s="3">
        <v>7.1</v>
      </c>
      <c r="I35" s="3">
        <v>0.04</v>
      </c>
      <c r="J35" s="3">
        <v>1.5</v>
      </c>
      <c r="K35" s="3">
        <v>0.1</v>
      </c>
      <c r="L35" s="3">
        <v>0.3</v>
      </c>
      <c r="M35" s="3">
        <v>3.6</v>
      </c>
      <c r="N35" s="3">
        <v>7.0000000000000007E-2</v>
      </c>
      <c r="O35" s="97">
        <v>10.97</v>
      </c>
      <c r="P35" s="3">
        <f t="shared" ref="P35:P66" si="1">SUM(E35:O35)</f>
        <v>99.379999999999981</v>
      </c>
    </row>
    <row r="36" spans="1:16" x14ac:dyDescent="0.35">
      <c r="A36" s="90">
        <v>2293073</v>
      </c>
      <c r="B36" s="90">
        <v>20150135</v>
      </c>
      <c r="C36" s="90">
        <v>555.24</v>
      </c>
      <c r="D36" s="90" t="s">
        <v>147</v>
      </c>
      <c r="E36" s="3">
        <v>52.8</v>
      </c>
      <c r="F36" s="3">
        <v>0.9</v>
      </c>
      <c r="G36" s="3">
        <v>19</v>
      </c>
      <c r="H36" s="3">
        <v>10.199999999999999</v>
      </c>
      <c r="I36" s="3">
        <v>0.09</v>
      </c>
      <c r="J36" s="3">
        <v>1.8</v>
      </c>
      <c r="K36" s="3">
        <v>0.3</v>
      </c>
      <c r="L36" s="3">
        <v>0.3</v>
      </c>
      <c r="M36" s="3">
        <v>3.2</v>
      </c>
      <c r="N36" s="3">
        <v>7.0000000000000007E-2</v>
      </c>
      <c r="O36" s="97">
        <v>11.22</v>
      </c>
      <c r="P36" s="3">
        <f t="shared" si="1"/>
        <v>99.879999999999981</v>
      </c>
    </row>
    <row r="37" spans="1:16" x14ac:dyDescent="0.35">
      <c r="A37" s="90">
        <v>2293074</v>
      </c>
      <c r="B37" s="90">
        <v>20150136</v>
      </c>
      <c r="C37" s="90">
        <v>559.98500000000001</v>
      </c>
      <c r="D37" s="90" t="s">
        <v>147</v>
      </c>
      <c r="E37" s="3">
        <v>56.328389869888454</v>
      </c>
      <c r="F37" s="3">
        <v>0.95302625464683977</v>
      </c>
      <c r="G37" s="3">
        <v>20.367532527881036</v>
      </c>
      <c r="H37" s="3">
        <v>7.4245283457249034</v>
      </c>
      <c r="I37" s="3">
        <v>0.05</v>
      </c>
      <c r="J37" s="3">
        <v>1.552071328996282</v>
      </c>
      <c r="K37" s="3">
        <v>0.13614660780669138</v>
      </c>
      <c r="L37" s="3">
        <v>0.21783457249070623</v>
      </c>
      <c r="M37" s="3">
        <v>3.5761175650557604</v>
      </c>
      <c r="N37" s="3">
        <v>0.06</v>
      </c>
      <c r="O37" s="97">
        <v>9.24</v>
      </c>
      <c r="P37" s="3">
        <f t="shared" si="1"/>
        <v>99.905647072490652</v>
      </c>
    </row>
    <row r="38" spans="1:16" x14ac:dyDescent="0.35">
      <c r="A38" s="90">
        <v>2293075</v>
      </c>
      <c r="B38" s="90">
        <v>20150137</v>
      </c>
      <c r="C38" s="90">
        <v>564.75</v>
      </c>
      <c r="D38" s="90" t="s">
        <v>147</v>
      </c>
      <c r="E38" s="3">
        <v>54</v>
      </c>
      <c r="F38" s="3">
        <v>0.9</v>
      </c>
      <c r="G38" s="3">
        <v>20.6</v>
      </c>
      <c r="H38" s="3">
        <v>5.9</v>
      </c>
      <c r="I38" s="3">
        <v>0.01</v>
      </c>
      <c r="J38" s="3">
        <v>1.1000000000000001</v>
      </c>
      <c r="K38" s="3">
        <v>0.1</v>
      </c>
      <c r="L38" s="3">
        <v>0.3</v>
      </c>
      <c r="M38" s="3">
        <v>3.5</v>
      </c>
      <c r="N38" s="3">
        <v>0.09</v>
      </c>
      <c r="O38" s="97">
        <v>13.31</v>
      </c>
      <c r="P38" s="3">
        <f t="shared" si="1"/>
        <v>99.81</v>
      </c>
    </row>
    <row r="39" spans="1:16" x14ac:dyDescent="0.35">
      <c r="A39" s="90">
        <v>2293076</v>
      </c>
      <c r="B39" s="90">
        <v>20150138</v>
      </c>
      <c r="C39" s="90">
        <v>569.505</v>
      </c>
      <c r="D39" s="90" t="s">
        <v>147</v>
      </c>
      <c r="E39" s="3">
        <v>58.6</v>
      </c>
      <c r="F39" s="3">
        <v>0.9</v>
      </c>
      <c r="G39" s="3">
        <v>19.100000000000001</v>
      </c>
      <c r="H39" s="3">
        <v>6.8</v>
      </c>
      <c r="I39" s="3">
        <v>0.05</v>
      </c>
      <c r="J39" s="3">
        <v>1.8</v>
      </c>
      <c r="K39" s="3">
        <v>0.2</v>
      </c>
      <c r="L39" s="3">
        <v>0.2</v>
      </c>
      <c r="M39" s="3">
        <v>3.6</v>
      </c>
      <c r="N39" s="3">
        <v>0.06</v>
      </c>
      <c r="O39" s="97">
        <v>8.86</v>
      </c>
      <c r="P39" s="3">
        <f t="shared" si="1"/>
        <v>100.16999999999999</v>
      </c>
    </row>
    <row r="40" spans="1:16" x14ac:dyDescent="0.35">
      <c r="A40" s="90">
        <v>2293077</v>
      </c>
      <c r="B40" s="90">
        <v>20150139</v>
      </c>
      <c r="C40" s="90">
        <v>574.4</v>
      </c>
      <c r="D40" s="90" t="s">
        <v>147</v>
      </c>
      <c r="E40" s="3">
        <v>54.4</v>
      </c>
      <c r="F40" s="3">
        <v>1.1000000000000001</v>
      </c>
      <c r="G40" s="3">
        <v>20.2</v>
      </c>
      <c r="H40" s="3">
        <v>8.4</v>
      </c>
      <c r="I40" s="3">
        <v>7.0000000000000007E-2</v>
      </c>
      <c r="J40" s="3">
        <v>1.8</v>
      </c>
      <c r="K40" s="3">
        <v>0.2</v>
      </c>
      <c r="L40" s="3">
        <v>0.2</v>
      </c>
      <c r="M40" s="3">
        <v>3.6</v>
      </c>
      <c r="N40" s="3">
        <v>7.0000000000000007E-2</v>
      </c>
      <c r="O40" s="97">
        <v>10.16</v>
      </c>
      <c r="P40" s="3">
        <f t="shared" si="1"/>
        <v>100.19999999999999</v>
      </c>
    </row>
    <row r="41" spans="1:16" x14ac:dyDescent="0.35">
      <c r="A41" s="90">
        <v>2293078</v>
      </c>
      <c r="B41" s="90">
        <v>20150140</v>
      </c>
      <c r="C41" s="90">
        <v>579.02</v>
      </c>
      <c r="D41" s="90" t="s">
        <v>147</v>
      </c>
      <c r="E41" s="3">
        <v>49.9</v>
      </c>
      <c r="F41" s="3">
        <v>0.9</v>
      </c>
      <c r="G41" s="3">
        <v>19.399999999999999</v>
      </c>
      <c r="H41" s="3">
        <v>11</v>
      </c>
      <c r="I41" s="3">
        <v>0.11</v>
      </c>
      <c r="J41" s="3">
        <v>2.2000000000000002</v>
      </c>
      <c r="K41" s="3">
        <v>0.3</v>
      </c>
      <c r="L41" s="3">
        <v>0.3</v>
      </c>
      <c r="M41" s="3">
        <v>3.4</v>
      </c>
      <c r="N41" s="3">
        <v>7.0000000000000007E-2</v>
      </c>
      <c r="O41" s="97">
        <v>12.87</v>
      </c>
      <c r="P41" s="3">
        <f t="shared" si="1"/>
        <v>100.44999999999999</v>
      </c>
    </row>
    <row r="42" spans="1:16" x14ac:dyDescent="0.35">
      <c r="A42" s="90">
        <v>2293079</v>
      </c>
      <c r="B42" s="90">
        <v>20150141</v>
      </c>
      <c r="C42" s="90">
        <v>583.48500000000001</v>
      </c>
      <c r="D42" s="90" t="s">
        <v>147</v>
      </c>
      <c r="E42" s="3">
        <v>54.7</v>
      </c>
      <c r="F42" s="3">
        <v>1</v>
      </c>
      <c r="G42" s="3">
        <v>20.2</v>
      </c>
      <c r="H42" s="3">
        <v>7.7</v>
      </c>
      <c r="I42" s="3">
        <v>0.05</v>
      </c>
      <c r="J42" s="3">
        <v>1.9</v>
      </c>
      <c r="K42" s="3">
        <v>0.2</v>
      </c>
      <c r="L42" s="3">
        <v>0.3</v>
      </c>
      <c r="M42" s="3">
        <v>3.7</v>
      </c>
      <c r="N42" s="3">
        <v>7.0000000000000007E-2</v>
      </c>
      <c r="O42" s="97">
        <v>10.4</v>
      </c>
      <c r="P42" s="3">
        <f t="shared" si="1"/>
        <v>100.22000000000001</v>
      </c>
    </row>
    <row r="43" spans="1:16" x14ac:dyDescent="0.35">
      <c r="A43" s="90">
        <v>2293080</v>
      </c>
      <c r="B43" s="90">
        <v>20150142</v>
      </c>
      <c r="C43" s="90">
        <v>588.245</v>
      </c>
      <c r="D43" s="90" t="s">
        <v>147</v>
      </c>
      <c r="E43" s="3">
        <v>56.4</v>
      </c>
      <c r="F43" s="3">
        <v>1.1000000000000001</v>
      </c>
      <c r="G43" s="3">
        <v>20.5</v>
      </c>
      <c r="H43" s="3">
        <v>5</v>
      </c>
      <c r="I43" s="3">
        <v>0.02</v>
      </c>
      <c r="J43" s="3">
        <v>1.5</v>
      </c>
      <c r="K43" s="3">
        <v>0.1</v>
      </c>
      <c r="L43" s="3">
        <v>0.4</v>
      </c>
      <c r="M43" s="3">
        <v>3.8</v>
      </c>
      <c r="N43" s="3">
        <v>7.0000000000000007E-2</v>
      </c>
      <c r="O43" s="97">
        <v>11.62</v>
      </c>
      <c r="P43" s="3">
        <f t="shared" si="1"/>
        <v>100.50999999999999</v>
      </c>
    </row>
    <row r="44" spans="1:16" x14ac:dyDescent="0.35">
      <c r="A44" s="90">
        <v>2293081</v>
      </c>
      <c r="B44" s="90">
        <v>20150143</v>
      </c>
      <c r="C44" s="90">
        <v>593.08999999999992</v>
      </c>
      <c r="D44" s="90" t="s">
        <v>147</v>
      </c>
      <c r="E44" s="3">
        <v>48.3</v>
      </c>
      <c r="F44" s="3">
        <v>0.9</v>
      </c>
      <c r="G44" s="3">
        <v>18.100000000000001</v>
      </c>
      <c r="H44" s="3">
        <v>13.8</v>
      </c>
      <c r="I44" s="3">
        <v>0.17</v>
      </c>
      <c r="J44" s="3">
        <v>2.2999999999999998</v>
      </c>
      <c r="K44" s="3">
        <v>0.3</v>
      </c>
      <c r="L44" s="3">
        <v>0.3</v>
      </c>
      <c r="M44" s="3">
        <v>3.1</v>
      </c>
      <c r="N44" s="3">
        <v>7.0000000000000007E-2</v>
      </c>
      <c r="O44" s="97">
        <v>13.12</v>
      </c>
      <c r="P44" s="3">
        <f t="shared" si="1"/>
        <v>100.45999999999998</v>
      </c>
    </row>
    <row r="45" spans="1:16" x14ac:dyDescent="0.35">
      <c r="A45" s="90">
        <v>2293082</v>
      </c>
      <c r="B45" s="90">
        <v>20150144</v>
      </c>
      <c r="C45" s="90">
        <v>597.90499999999997</v>
      </c>
      <c r="D45" s="90" t="s">
        <v>147</v>
      </c>
      <c r="E45" s="3">
        <v>56.3</v>
      </c>
      <c r="F45" s="3">
        <v>0.8</v>
      </c>
      <c r="G45" s="3">
        <v>20.5</v>
      </c>
      <c r="H45" s="3">
        <v>4.9000000000000004</v>
      </c>
      <c r="I45" s="3">
        <v>0.02</v>
      </c>
      <c r="J45" s="3">
        <v>1.4</v>
      </c>
      <c r="K45" s="3">
        <v>0.1</v>
      </c>
      <c r="L45" s="3">
        <v>0.5</v>
      </c>
      <c r="M45" s="3">
        <v>3.4</v>
      </c>
      <c r="N45" s="3">
        <v>0.06</v>
      </c>
      <c r="O45" s="97">
        <v>12.11</v>
      </c>
      <c r="P45" s="3">
        <f t="shared" si="1"/>
        <v>100.09</v>
      </c>
    </row>
    <row r="46" spans="1:16" x14ac:dyDescent="0.35">
      <c r="A46" s="90">
        <v>2293083</v>
      </c>
      <c r="B46" s="90">
        <v>20150145</v>
      </c>
      <c r="C46" s="90">
        <v>602.76499999999999</v>
      </c>
      <c r="D46" s="90" t="s">
        <v>147</v>
      </c>
      <c r="E46" s="3">
        <v>51.7</v>
      </c>
      <c r="F46" s="3">
        <v>0.9</v>
      </c>
      <c r="G46" s="3">
        <v>19.399999999999999</v>
      </c>
      <c r="H46" s="3">
        <v>10.199999999999999</v>
      </c>
      <c r="I46" s="3">
        <v>0.08</v>
      </c>
      <c r="J46" s="3">
        <v>2.4</v>
      </c>
      <c r="K46" s="3">
        <v>0.3</v>
      </c>
      <c r="L46" s="3">
        <v>0.4</v>
      </c>
      <c r="M46" s="3">
        <v>3.3</v>
      </c>
      <c r="N46" s="3">
        <v>7.0000000000000007E-2</v>
      </c>
      <c r="O46" s="97">
        <v>12.15</v>
      </c>
      <c r="P46" s="3">
        <f t="shared" si="1"/>
        <v>100.9</v>
      </c>
    </row>
    <row r="47" spans="1:16" x14ac:dyDescent="0.35">
      <c r="A47" s="90">
        <v>2293084</v>
      </c>
      <c r="B47" s="90">
        <v>20150146</v>
      </c>
      <c r="C47" s="90">
        <v>607.59500000000003</v>
      </c>
      <c r="D47" s="90" t="s">
        <v>147</v>
      </c>
      <c r="E47" s="3">
        <v>56</v>
      </c>
      <c r="F47" s="3">
        <v>0.9</v>
      </c>
      <c r="G47" s="3">
        <v>19.2</v>
      </c>
      <c r="H47" s="3">
        <v>8.1</v>
      </c>
      <c r="I47" s="3">
        <v>0.05</v>
      </c>
      <c r="J47" s="3">
        <v>1.8</v>
      </c>
      <c r="K47" s="3">
        <v>0.2</v>
      </c>
      <c r="L47" s="3">
        <v>0.4</v>
      </c>
      <c r="M47" s="3">
        <v>3.3</v>
      </c>
      <c r="N47" s="3">
        <v>7.0000000000000007E-2</v>
      </c>
      <c r="O47" s="97">
        <v>10.25</v>
      </c>
      <c r="P47" s="3">
        <f t="shared" si="1"/>
        <v>100.26999999999998</v>
      </c>
    </row>
    <row r="48" spans="1:16" x14ac:dyDescent="0.35">
      <c r="A48" s="90">
        <v>2293085</v>
      </c>
      <c r="B48" s="90">
        <v>20150147</v>
      </c>
      <c r="C48" s="90">
        <v>612.34</v>
      </c>
      <c r="D48" s="90" t="s">
        <v>147</v>
      </c>
      <c r="E48" s="3">
        <v>47.1</v>
      </c>
      <c r="F48" s="3">
        <v>0.8</v>
      </c>
      <c r="G48" s="3">
        <v>17.100000000000001</v>
      </c>
      <c r="H48" s="3">
        <v>14.8</v>
      </c>
      <c r="I48" s="3">
        <v>0.12</v>
      </c>
      <c r="J48" s="3">
        <v>2.8</v>
      </c>
      <c r="K48" s="3">
        <v>0.5</v>
      </c>
      <c r="L48" s="3">
        <v>0.3</v>
      </c>
      <c r="M48" s="3">
        <v>2.9</v>
      </c>
      <c r="N48" s="3">
        <v>0.08</v>
      </c>
      <c r="O48" s="97">
        <v>14.12</v>
      </c>
      <c r="P48" s="3">
        <f t="shared" si="1"/>
        <v>100.62</v>
      </c>
    </row>
    <row r="49" spans="1:16" x14ac:dyDescent="0.35">
      <c r="A49" s="90">
        <v>2293086</v>
      </c>
      <c r="B49" s="90">
        <v>20150148</v>
      </c>
      <c r="C49" s="90">
        <v>617.12</v>
      </c>
      <c r="D49" s="90" t="s">
        <v>147</v>
      </c>
      <c r="E49" s="3">
        <v>55.3</v>
      </c>
      <c r="F49" s="3">
        <v>0.9</v>
      </c>
      <c r="G49" s="3">
        <v>19.5</v>
      </c>
      <c r="H49" s="3">
        <v>7.7</v>
      </c>
      <c r="I49" s="3">
        <v>0.04</v>
      </c>
      <c r="J49" s="3">
        <v>1.6</v>
      </c>
      <c r="K49" s="3">
        <v>0.2</v>
      </c>
      <c r="L49" s="3">
        <v>0.4</v>
      </c>
      <c r="M49" s="3">
        <v>3.3</v>
      </c>
      <c r="N49" s="3">
        <v>0.06</v>
      </c>
      <c r="O49" s="97">
        <v>10.85</v>
      </c>
      <c r="P49" s="3">
        <f t="shared" si="1"/>
        <v>99.85</v>
      </c>
    </row>
    <row r="50" spans="1:16" x14ac:dyDescent="0.35">
      <c r="A50" s="90">
        <v>2293087</v>
      </c>
      <c r="B50" s="90">
        <v>20150149</v>
      </c>
      <c r="C50" s="90">
        <v>621.83999999999992</v>
      </c>
      <c r="D50" s="90" t="s">
        <v>147</v>
      </c>
      <c r="E50" s="3">
        <v>61.8</v>
      </c>
      <c r="F50" s="3">
        <v>0.6</v>
      </c>
      <c r="G50" s="3">
        <v>13.7</v>
      </c>
      <c r="H50" s="3">
        <v>5.0999999999999996</v>
      </c>
      <c r="I50" s="3">
        <v>0.02</v>
      </c>
      <c r="J50" s="3">
        <v>1.4</v>
      </c>
      <c r="K50" s="3">
        <v>0.6</v>
      </c>
      <c r="L50" s="3">
        <v>0.7</v>
      </c>
      <c r="M50" s="3">
        <v>3</v>
      </c>
      <c r="N50" s="3">
        <v>0.42</v>
      </c>
      <c r="O50" s="97">
        <v>12.16</v>
      </c>
      <c r="P50" s="3">
        <f t="shared" si="1"/>
        <v>99.499999999999986</v>
      </c>
    </row>
    <row r="51" spans="1:16" x14ac:dyDescent="0.35">
      <c r="A51" s="90">
        <v>2293088</v>
      </c>
      <c r="B51" s="90">
        <v>20150150</v>
      </c>
      <c r="C51" s="90">
        <v>626.55500000000006</v>
      </c>
      <c r="D51" s="90" t="s">
        <v>147</v>
      </c>
      <c r="E51" s="3">
        <v>64.5</v>
      </c>
      <c r="F51" s="3">
        <v>0.6</v>
      </c>
      <c r="G51" s="3">
        <v>14</v>
      </c>
      <c r="H51" s="3">
        <v>4.2</v>
      </c>
      <c r="I51" s="3">
        <v>0.02</v>
      </c>
      <c r="J51" s="3">
        <v>1.7</v>
      </c>
      <c r="K51" s="3">
        <v>0.6</v>
      </c>
      <c r="L51" s="3">
        <v>0.7</v>
      </c>
      <c r="M51" s="3">
        <v>3.5</v>
      </c>
      <c r="N51" s="3">
        <v>0.43</v>
      </c>
      <c r="O51" s="97">
        <v>9.77</v>
      </c>
      <c r="P51" s="3">
        <f t="shared" si="1"/>
        <v>100.02</v>
      </c>
    </row>
    <row r="52" spans="1:16" x14ac:dyDescent="0.35">
      <c r="A52" s="90">
        <v>2293089</v>
      </c>
      <c r="B52" s="90">
        <v>20150151</v>
      </c>
      <c r="C52" s="90">
        <v>631.29500000000007</v>
      </c>
      <c r="D52" s="90" t="s">
        <v>147</v>
      </c>
      <c r="E52" s="3">
        <v>57.1</v>
      </c>
      <c r="F52" s="3">
        <v>0.9</v>
      </c>
      <c r="G52" s="3">
        <v>18.600000000000001</v>
      </c>
      <c r="H52" s="3">
        <v>5.4</v>
      </c>
      <c r="I52" s="3">
        <v>0.02</v>
      </c>
      <c r="J52" s="3">
        <v>1.4</v>
      </c>
      <c r="K52" s="3">
        <v>0.2</v>
      </c>
      <c r="L52" s="3">
        <v>0.4</v>
      </c>
      <c r="M52" s="3">
        <v>3.4</v>
      </c>
      <c r="N52" s="3">
        <v>0.15</v>
      </c>
      <c r="O52" s="97">
        <v>11.89</v>
      </c>
      <c r="P52" s="3">
        <f t="shared" si="1"/>
        <v>99.460000000000022</v>
      </c>
    </row>
    <row r="53" spans="1:16" x14ac:dyDescent="0.35">
      <c r="A53" s="90">
        <v>2293090</v>
      </c>
      <c r="B53" s="90">
        <v>20150152</v>
      </c>
      <c r="C53" s="90">
        <v>636.11500000000001</v>
      </c>
      <c r="D53" s="90" t="s">
        <v>147</v>
      </c>
      <c r="E53" s="3">
        <v>50.8</v>
      </c>
      <c r="F53" s="3">
        <v>0.8</v>
      </c>
      <c r="G53" s="3">
        <v>16.2</v>
      </c>
      <c r="H53" s="3">
        <v>6.6</v>
      </c>
      <c r="I53" s="3">
        <v>0.06</v>
      </c>
      <c r="J53" s="3">
        <v>3.3</v>
      </c>
      <c r="K53" s="3">
        <v>3.6</v>
      </c>
      <c r="L53" s="3">
        <v>0.3</v>
      </c>
      <c r="M53" s="3">
        <v>3.3</v>
      </c>
      <c r="N53" s="3">
        <v>0.14000000000000001</v>
      </c>
      <c r="O53" s="97">
        <v>14.8</v>
      </c>
      <c r="P53" s="3">
        <f t="shared" si="1"/>
        <v>99.899999999999977</v>
      </c>
    </row>
    <row r="54" spans="1:16" x14ac:dyDescent="0.35">
      <c r="A54" s="90">
        <v>2293091</v>
      </c>
      <c r="B54" s="90">
        <v>20150153</v>
      </c>
      <c r="C54" s="90">
        <v>640.98</v>
      </c>
      <c r="D54" s="90" t="s">
        <v>147</v>
      </c>
      <c r="E54" s="3">
        <v>58.1</v>
      </c>
      <c r="F54" s="3">
        <v>0.7</v>
      </c>
      <c r="G54" s="3">
        <v>16.2</v>
      </c>
      <c r="H54" s="3">
        <v>5.3</v>
      </c>
      <c r="I54" s="3">
        <v>0.02</v>
      </c>
      <c r="J54" s="3">
        <v>1.5</v>
      </c>
      <c r="K54" s="3">
        <v>0.5</v>
      </c>
      <c r="L54" s="3">
        <v>0.7</v>
      </c>
      <c r="M54" s="3">
        <v>3.2</v>
      </c>
      <c r="N54" s="3">
        <v>0.35</v>
      </c>
      <c r="O54" s="97">
        <v>13.54</v>
      </c>
      <c r="P54" s="3">
        <f t="shared" si="1"/>
        <v>100.10999999999999</v>
      </c>
    </row>
    <row r="55" spans="1:16" x14ac:dyDescent="0.35">
      <c r="A55" s="90">
        <v>2293092</v>
      </c>
      <c r="B55" s="90">
        <v>20150154</v>
      </c>
      <c r="C55" s="90">
        <v>645.75</v>
      </c>
      <c r="D55" s="90" t="s">
        <v>147</v>
      </c>
      <c r="E55" s="3">
        <v>58.1</v>
      </c>
      <c r="F55" s="3">
        <v>0.6</v>
      </c>
      <c r="G55" s="3">
        <v>13.5</v>
      </c>
      <c r="H55" s="3">
        <v>5.0999999999999996</v>
      </c>
      <c r="I55" s="3">
        <v>0.02</v>
      </c>
      <c r="J55" s="3">
        <v>1.4</v>
      </c>
      <c r="K55" s="3">
        <v>0.4</v>
      </c>
      <c r="L55" s="3">
        <v>0.6</v>
      </c>
      <c r="M55" s="3">
        <v>3.1</v>
      </c>
      <c r="N55" s="3">
        <v>0.28000000000000003</v>
      </c>
      <c r="O55" s="97">
        <v>12.93</v>
      </c>
      <c r="P55" s="3">
        <f t="shared" si="1"/>
        <v>96.03</v>
      </c>
    </row>
    <row r="56" spans="1:16" x14ac:dyDescent="0.35">
      <c r="A56" s="90">
        <v>2293093</v>
      </c>
      <c r="B56" s="90">
        <v>20150155</v>
      </c>
      <c r="C56" s="90">
        <v>650.495</v>
      </c>
      <c r="D56" s="90" t="s">
        <v>147</v>
      </c>
      <c r="E56" s="3">
        <v>66.8</v>
      </c>
      <c r="F56" s="3">
        <v>0.6</v>
      </c>
      <c r="G56" s="3">
        <v>12.5</v>
      </c>
      <c r="H56" s="3">
        <v>3.8</v>
      </c>
      <c r="I56" s="3">
        <v>0.02</v>
      </c>
      <c r="J56" s="3">
        <v>1.6</v>
      </c>
      <c r="K56" s="3">
        <v>0.8</v>
      </c>
      <c r="L56" s="3">
        <v>0.7</v>
      </c>
      <c r="M56" s="3">
        <v>3.4</v>
      </c>
      <c r="N56" s="3">
        <v>0.45</v>
      </c>
      <c r="O56" s="97">
        <v>9.0399999999999991</v>
      </c>
      <c r="P56" s="3">
        <f t="shared" si="1"/>
        <v>99.70999999999998</v>
      </c>
    </row>
    <row r="57" spans="1:16" x14ac:dyDescent="0.35">
      <c r="A57" s="90">
        <v>2293094</v>
      </c>
      <c r="B57" s="90">
        <v>20150156</v>
      </c>
      <c r="C57" s="90">
        <v>655.27</v>
      </c>
      <c r="D57" s="90" t="s">
        <v>147</v>
      </c>
      <c r="E57" s="3">
        <v>61</v>
      </c>
      <c r="F57" s="3">
        <v>0.6</v>
      </c>
      <c r="G57" s="3">
        <v>12.9</v>
      </c>
      <c r="H57" s="3">
        <v>5.3</v>
      </c>
      <c r="I57" s="3">
        <v>0.02</v>
      </c>
      <c r="J57" s="3">
        <v>1.6</v>
      </c>
      <c r="K57" s="3">
        <v>0.8</v>
      </c>
      <c r="L57" s="3">
        <v>0.9</v>
      </c>
      <c r="M57" s="3">
        <v>3.5</v>
      </c>
      <c r="N57" s="3">
        <v>0.43</v>
      </c>
      <c r="O57" s="97">
        <v>12.88</v>
      </c>
      <c r="P57" s="3">
        <f t="shared" si="1"/>
        <v>99.929999999999993</v>
      </c>
    </row>
    <row r="58" spans="1:16" x14ac:dyDescent="0.35">
      <c r="A58" s="90">
        <v>2293095</v>
      </c>
      <c r="B58" s="90">
        <v>20150157</v>
      </c>
      <c r="C58" s="90">
        <v>661.97499999999991</v>
      </c>
      <c r="D58" s="90" t="s">
        <v>147</v>
      </c>
      <c r="E58" s="3">
        <v>66.3</v>
      </c>
      <c r="F58" s="3">
        <v>0.5</v>
      </c>
      <c r="G58" s="3">
        <v>12.2</v>
      </c>
      <c r="H58" s="3">
        <v>3.4</v>
      </c>
      <c r="I58" s="3">
        <v>0.01</v>
      </c>
      <c r="J58" s="3">
        <v>1.5</v>
      </c>
      <c r="K58" s="3">
        <v>0.8</v>
      </c>
      <c r="L58" s="3">
        <v>0.8</v>
      </c>
      <c r="M58" s="3">
        <v>3.2</v>
      </c>
      <c r="N58" s="3">
        <v>0.55000000000000004</v>
      </c>
      <c r="O58" s="97">
        <v>10.68</v>
      </c>
      <c r="P58" s="3">
        <f t="shared" si="1"/>
        <v>99.94</v>
      </c>
    </row>
    <row r="59" spans="1:16" x14ac:dyDescent="0.35">
      <c r="A59" s="90">
        <v>2293096</v>
      </c>
      <c r="B59" s="90">
        <v>20150158</v>
      </c>
      <c r="C59" s="90">
        <v>664.68499999999995</v>
      </c>
      <c r="D59" s="90" t="s">
        <v>147</v>
      </c>
      <c r="E59" s="3">
        <v>52.6</v>
      </c>
      <c r="F59" s="3">
        <v>0.4</v>
      </c>
      <c r="G59" s="3">
        <v>9</v>
      </c>
      <c r="H59" s="3">
        <v>6.7</v>
      </c>
      <c r="I59" s="3">
        <v>0.09</v>
      </c>
      <c r="J59" s="3">
        <v>4.3</v>
      </c>
      <c r="K59" s="3">
        <v>6.8</v>
      </c>
      <c r="L59" s="3">
        <v>0.4</v>
      </c>
      <c r="M59" s="3">
        <v>2.5</v>
      </c>
      <c r="N59" s="3">
        <v>0.44</v>
      </c>
      <c r="O59" s="97">
        <v>16.72</v>
      </c>
      <c r="P59" s="3">
        <f t="shared" si="1"/>
        <v>99.95</v>
      </c>
    </row>
    <row r="60" spans="1:16" x14ac:dyDescent="0.35">
      <c r="A60" s="90">
        <v>2293097</v>
      </c>
      <c r="B60" s="90">
        <v>20150159</v>
      </c>
      <c r="C60" s="90">
        <v>669.51</v>
      </c>
      <c r="D60" s="90" t="s">
        <v>147</v>
      </c>
      <c r="E60" s="3">
        <v>57</v>
      </c>
      <c r="F60" s="3">
        <v>0.4</v>
      </c>
      <c r="G60" s="3">
        <v>9.1999999999999993</v>
      </c>
      <c r="H60" s="3">
        <v>6.1</v>
      </c>
      <c r="I60" s="3">
        <v>7.0000000000000007E-2</v>
      </c>
      <c r="J60" s="3">
        <v>3.1</v>
      </c>
      <c r="K60" s="3">
        <v>4.5999999999999996</v>
      </c>
      <c r="L60" s="3">
        <v>0.5</v>
      </c>
      <c r="M60" s="3">
        <v>2.5</v>
      </c>
      <c r="N60" s="3">
        <v>0.62</v>
      </c>
      <c r="O60" s="97">
        <v>15.31</v>
      </c>
      <c r="P60" s="3">
        <f t="shared" si="1"/>
        <v>99.399999999999977</v>
      </c>
    </row>
    <row r="61" spans="1:16" x14ac:dyDescent="0.35">
      <c r="A61" s="90">
        <v>2293098</v>
      </c>
      <c r="B61" s="90">
        <v>20150160</v>
      </c>
      <c r="C61" s="90">
        <v>674.32</v>
      </c>
      <c r="D61" s="90" t="s">
        <v>148</v>
      </c>
      <c r="E61" s="3">
        <v>64.8</v>
      </c>
      <c r="F61" s="3">
        <v>0.5</v>
      </c>
      <c r="G61" s="3">
        <v>11.6</v>
      </c>
      <c r="H61" s="3">
        <v>3.9</v>
      </c>
      <c r="I61" s="3">
        <v>0.02</v>
      </c>
      <c r="J61" s="3">
        <v>1.3</v>
      </c>
      <c r="K61" s="3">
        <v>0.9</v>
      </c>
      <c r="L61" s="3">
        <v>0.9</v>
      </c>
      <c r="M61" s="3">
        <v>3.1</v>
      </c>
      <c r="N61" s="3">
        <v>0.55000000000000004</v>
      </c>
      <c r="O61" s="97">
        <v>11.91</v>
      </c>
      <c r="P61" s="3">
        <f t="shared" si="1"/>
        <v>99.47999999999999</v>
      </c>
    </row>
    <row r="62" spans="1:16" x14ac:dyDescent="0.35">
      <c r="A62" s="90">
        <v>2293099</v>
      </c>
      <c r="B62" s="90">
        <v>20150161</v>
      </c>
      <c r="C62" s="90">
        <v>679.11</v>
      </c>
      <c r="D62" s="90" t="s">
        <v>148</v>
      </c>
      <c r="E62" s="3">
        <v>69.599999999999994</v>
      </c>
      <c r="F62" s="3">
        <v>0.5</v>
      </c>
      <c r="G62" s="3">
        <v>10.5</v>
      </c>
      <c r="H62" s="3">
        <v>3.3</v>
      </c>
      <c r="I62" s="3">
        <v>0.02</v>
      </c>
      <c r="J62" s="3">
        <v>1.5</v>
      </c>
      <c r="K62" s="3">
        <v>1.3</v>
      </c>
      <c r="L62" s="3">
        <v>0.8</v>
      </c>
      <c r="M62" s="3">
        <v>2.7</v>
      </c>
      <c r="N62" s="3">
        <v>0.66</v>
      </c>
      <c r="O62" s="97">
        <v>9.14</v>
      </c>
      <c r="P62" s="3">
        <f t="shared" si="1"/>
        <v>100.01999999999998</v>
      </c>
    </row>
    <row r="63" spans="1:16" x14ac:dyDescent="0.35">
      <c r="A63" s="90">
        <v>2293100</v>
      </c>
      <c r="B63" s="90">
        <v>20150162</v>
      </c>
      <c r="C63" s="90">
        <v>688.61</v>
      </c>
      <c r="D63" s="90" t="s">
        <v>148</v>
      </c>
      <c r="E63" s="3">
        <v>61.2</v>
      </c>
      <c r="F63" s="3">
        <v>0.5</v>
      </c>
      <c r="G63" s="3">
        <v>10.7</v>
      </c>
      <c r="H63" s="3">
        <v>5.8</v>
      </c>
      <c r="I63" s="3">
        <v>0.02</v>
      </c>
      <c r="J63" s="3">
        <v>1.2</v>
      </c>
      <c r="K63" s="3">
        <v>0.9</v>
      </c>
      <c r="L63" s="3">
        <v>1</v>
      </c>
      <c r="M63" s="3">
        <v>2.6</v>
      </c>
      <c r="N63" s="3">
        <v>0.56999999999999995</v>
      </c>
      <c r="O63" s="97">
        <v>15.15</v>
      </c>
      <c r="P63" s="3">
        <f t="shared" si="1"/>
        <v>99.64</v>
      </c>
    </row>
    <row r="64" spans="1:16" x14ac:dyDescent="0.35">
      <c r="A64" s="90">
        <v>2293101</v>
      </c>
      <c r="B64" s="90">
        <v>20150163</v>
      </c>
      <c r="C64" s="90">
        <v>697.90000000000009</v>
      </c>
      <c r="D64" s="90" t="s">
        <v>148</v>
      </c>
      <c r="E64" s="3">
        <v>61.9</v>
      </c>
      <c r="F64" s="3">
        <v>0.4</v>
      </c>
      <c r="G64" s="3">
        <v>9.5</v>
      </c>
      <c r="H64" s="3">
        <v>5.9</v>
      </c>
      <c r="I64" s="3">
        <v>0.03</v>
      </c>
      <c r="J64" s="3">
        <v>1.6</v>
      </c>
      <c r="K64" s="3">
        <v>1.9</v>
      </c>
      <c r="L64" s="3">
        <v>0.9</v>
      </c>
      <c r="M64" s="3">
        <v>2.2999999999999998</v>
      </c>
      <c r="N64" s="3">
        <v>0.56999999999999995</v>
      </c>
      <c r="O64" s="97">
        <v>14.6</v>
      </c>
      <c r="P64" s="3">
        <f t="shared" si="1"/>
        <v>99.6</v>
      </c>
    </row>
    <row r="65" spans="1:16" x14ac:dyDescent="0.35">
      <c r="A65" s="90">
        <v>2293102</v>
      </c>
      <c r="B65" s="90">
        <v>20150164</v>
      </c>
      <c r="C65" s="90">
        <v>707.30500000000006</v>
      </c>
      <c r="D65" s="90" t="s">
        <v>148</v>
      </c>
      <c r="E65" s="3">
        <v>60.7</v>
      </c>
      <c r="F65" s="3">
        <v>0.5</v>
      </c>
      <c r="G65" s="3">
        <v>11.3</v>
      </c>
      <c r="H65" s="3">
        <v>5.8</v>
      </c>
      <c r="I65" s="3">
        <v>0.02</v>
      </c>
      <c r="J65" s="3">
        <v>1.1000000000000001</v>
      </c>
      <c r="K65" s="3">
        <v>0.9</v>
      </c>
      <c r="L65" s="3">
        <v>0.9</v>
      </c>
      <c r="M65" s="3">
        <v>2.4</v>
      </c>
      <c r="N65" s="3">
        <v>0.42</v>
      </c>
      <c r="O65" s="97">
        <v>15.77</v>
      </c>
      <c r="P65" s="3">
        <f t="shared" si="1"/>
        <v>99.81</v>
      </c>
    </row>
    <row r="66" spans="1:16" x14ac:dyDescent="0.35">
      <c r="A66" s="90">
        <v>2293103</v>
      </c>
      <c r="B66" s="90">
        <v>20150165</v>
      </c>
      <c r="C66" s="90">
        <v>722.04500000000007</v>
      </c>
      <c r="D66" s="90" t="s">
        <v>148</v>
      </c>
      <c r="E66" s="3">
        <v>60.4</v>
      </c>
      <c r="F66" s="3">
        <v>0.5</v>
      </c>
      <c r="G66" s="3">
        <v>12.5</v>
      </c>
      <c r="H66" s="3">
        <v>5.8</v>
      </c>
      <c r="I66" s="3">
        <v>0.02</v>
      </c>
      <c r="J66" s="3">
        <v>1.3</v>
      </c>
      <c r="K66" s="3">
        <v>0.8</v>
      </c>
      <c r="L66" s="3">
        <v>1</v>
      </c>
      <c r="M66" s="3">
        <v>2.5</v>
      </c>
      <c r="N66" s="3">
        <v>0.48</v>
      </c>
      <c r="O66" s="97">
        <v>15.15</v>
      </c>
      <c r="P66" s="3">
        <f t="shared" si="1"/>
        <v>100.45</v>
      </c>
    </row>
    <row r="67" spans="1:16" x14ac:dyDescent="0.35">
      <c r="A67" s="90">
        <v>2293104</v>
      </c>
      <c r="B67" s="90">
        <v>20150166</v>
      </c>
      <c r="C67" s="90">
        <v>731.53499999999997</v>
      </c>
      <c r="D67" s="90" t="s">
        <v>148</v>
      </c>
      <c r="E67" s="3">
        <v>63.2</v>
      </c>
      <c r="F67" s="3">
        <v>0.8</v>
      </c>
      <c r="G67" s="3">
        <v>18.100000000000001</v>
      </c>
      <c r="H67" s="3">
        <v>3.6</v>
      </c>
      <c r="I67" s="3">
        <v>0.02</v>
      </c>
      <c r="J67" s="3">
        <v>1.4</v>
      </c>
      <c r="K67" s="3">
        <v>0.3</v>
      </c>
      <c r="L67" s="3">
        <v>1</v>
      </c>
      <c r="M67" s="3">
        <v>3</v>
      </c>
      <c r="N67" s="3">
        <v>0.13</v>
      </c>
      <c r="O67" s="97">
        <v>8.4499999999999993</v>
      </c>
      <c r="P67" s="3">
        <f t="shared" ref="P67" si="2">SUM(E67:O67)</f>
        <v>99.999999999999986</v>
      </c>
    </row>
    <row r="68" spans="1:16" x14ac:dyDescent="0.35">
      <c r="A68" s="90">
        <v>2293105</v>
      </c>
      <c r="B68" s="90">
        <v>20150167</v>
      </c>
      <c r="C68" s="90">
        <v>736.32999999999993</v>
      </c>
      <c r="D68" s="90" t="s">
        <v>148</v>
      </c>
      <c r="E68" s="3">
        <v>52.1</v>
      </c>
      <c r="F68" s="3">
        <v>0.6</v>
      </c>
      <c r="G68" s="3">
        <v>13.7</v>
      </c>
      <c r="H68" s="3">
        <v>8.4</v>
      </c>
      <c r="I68" s="3">
        <v>0.02</v>
      </c>
      <c r="J68" s="3">
        <v>1.2</v>
      </c>
      <c r="K68" s="3">
        <v>1.1000000000000001</v>
      </c>
      <c r="L68" s="3">
        <v>1.2</v>
      </c>
      <c r="M68" s="3">
        <v>2.4</v>
      </c>
      <c r="N68" s="3">
        <v>0.73</v>
      </c>
      <c r="O68" s="97">
        <v>18.809999999999999</v>
      </c>
      <c r="P68" s="3">
        <f t="shared" ref="P68:P112" si="3">SUM(E68:O68)</f>
        <v>100.26000000000002</v>
      </c>
    </row>
    <row r="69" spans="1:16" x14ac:dyDescent="0.35">
      <c r="A69" s="90">
        <v>2293106</v>
      </c>
      <c r="B69" s="90">
        <v>20150168</v>
      </c>
      <c r="C69" s="90">
        <v>746.02</v>
      </c>
      <c r="D69" s="90" t="s">
        <v>148</v>
      </c>
      <c r="E69" s="3">
        <v>57.2</v>
      </c>
      <c r="F69" s="3">
        <v>0.6</v>
      </c>
      <c r="G69" s="3">
        <v>14.6</v>
      </c>
      <c r="H69" s="3">
        <v>6</v>
      </c>
      <c r="I69" s="3">
        <v>0.02</v>
      </c>
      <c r="J69" s="3">
        <v>1.6</v>
      </c>
      <c r="K69" s="3">
        <v>0.8</v>
      </c>
      <c r="L69" s="3">
        <v>1.2</v>
      </c>
      <c r="M69" s="3">
        <v>2.8</v>
      </c>
      <c r="N69" s="3">
        <v>0.5</v>
      </c>
      <c r="O69" s="97">
        <v>14.48</v>
      </c>
      <c r="P69" s="3">
        <f t="shared" si="3"/>
        <v>99.8</v>
      </c>
    </row>
    <row r="70" spans="1:16" x14ac:dyDescent="0.35">
      <c r="A70" s="90">
        <v>2293107</v>
      </c>
      <c r="B70" s="90">
        <v>20150169</v>
      </c>
      <c r="C70" s="90">
        <v>750.27499999999998</v>
      </c>
      <c r="D70" s="90" t="s">
        <v>148</v>
      </c>
      <c r="E70" s="3">
        <v>59.5</v>
      </c>
      <c r="F70" s="3">
        <v>0.7</v>
      </c>
      <c r="G70" s="3">
        <v>16</v>
      </c>
      <c r="H70" s="3">
        <v>9.1999999999999993</v>
      </c>
      <c r="I70" s="3">
        <v>0.06</v>
      </c>
      <c r="J70" s="3">
        <v>2.5</v>
      </c>
      <c r="K70" s="3">
        <v>0.3</v>
      </c>
      <c r="L70" s="3">
        <v>0.9</v>
      </c>
      <c r="M70" s="3">
        <v>2.5</v>
      </c>
      <c r="N70" s="3">
        <v>0.1</v>
      </c>
      <c r="O70" s="97">
        <v>8.4</v>
      </c>
      <c r="P70" s="3">
        <f t="shared" si="3"/>
        <v>100.16000000000001</v>
      </c>
    </row>
    <row r="71" spans="1:16" x14ac:dyDescent="0.35">
      <c r="A71" s="90">
        <v>2293108</v>
      </c>
      <c r="B71" s="90">
        <v>20150170</v>
      </c>
      <c r="C71" s="90">
        <v>754.96</v>
      </c>
      <c r="D71" s="90" t="s">
        <v>148</v>
      </c>
      <c r="E71" s="3">
        <v>63.3</v>
      </c>
      <c r="F71" s="3">
        <v>0.8</v>
      </c>
      <c r="G71" s="3">
        <v>17.8</v>
      </c>
      <c r="H71" s="3">
        <v>4.7</v>
      </c>
      <c r="I71" s="3">
        <v>0.02</v>
      </c>
      <c r="J71" s="3">
        <v>1.9</v>
      </c>
      <c r="K71" s="3">
        <v>0.1</v>
      </c>
      <c r="L71" s="3">
        <v>0.8</v>
      </c>
      <c r="M71" s="3">
        <v>3.1</v>
      </c>
      <c r="N71" s="3">
        <v>0.06</v>
      </c>
      <c r="O71" s="97">
        <v>6.84</v>
      </c>
      <c r="P71" s="3">
        <f t="shared" si="3"/>
        <v>99.419999999999987</v>
      </c>
    </row>
    <row r="72" spans="1:16" x14ac:dyDescent="0.35">
      <c r="A72" s="90">
        <v>2293109</v>
      </c>
      <c r="B72" s="90">
        <v>20150171</v>
      </c>
      <c r="C72" s="90">
        <v>760.32500000000005</v>
      </c>
      <c r="D72" s="90" t="s">
        <v>148</v>
      </c>
      <c r="E72" s="3">
        <v>56.3</v>
      </c>
      <c r="F72" s="3">
        <v>0.6</v>
      </c>
      <c r="G72" s="3">
        <v>15.6</v>
      </c>
      <c r="H72" s="3">
        <v>6.1</v>
      </c>
      <c r="I72" s="3">
        <v>0.02</v>
      </c>
      <c r="J72" s="3">
        <v>1.5</v>
      </c>
      <c r="K72" s="3">
        <v>0.8</v>
      </c>
      <c r="L72" s="3">
        <v>1.1000000000000001</v>
      </c>
      <c r="M72" s="3">
        <v>2.6</v>
      </c>
      <c r="N72" s="3">
        <v>0.45</v>
      </c>
      <c r="O72" s="97">
        <v>14.49</v>
      </c>
      <c r="P72" s="3">
        <f t="shared" si="3"/>
        <v>99.559999999999974</v>
      </c>
    </row>
    <row r="73" spans="1:16" x14ac:dyDescent="0.35">
      <c r="A73" s="90">
        <v>2293110</v>
      </c>
      <c r="B73" s="90">
        <v>20150172</v>
      </c>
      <c r="C73" s="90">
        <v>765.29</v>
      </c>
      <c r="D73" s="90" t="s">
        <v>148</v>
      </c>
      <c r="E73" s="3">
        <v>56.7</v>
      </c>
      <c r="F73" s="3">
        <v>0.7</v>
      </c>
      <c r="G73" s="3">
        <v>15.9</v>
      </c>
      <c r="H73" s="3">
        <v>6.3</v>
      </c>
      <c r="I73" s="3">
        <v>0.02</v>
      </c>
      <c r="J73" s="3">
        <v>1.6</v>
      </c>
      <c r="K73" s="3">
        <v>0.6</v>
      </c>
      <c r="L73" s="3">
        <v>1.1000000000000001</v>
      </c>
      <c r="M73" s="3">
        <v>2.5</v>
      </c>
      <c r="N73" s="3">
        <v>0.4</v>
      </c>
      <c r="O73" s="97">
        <v>13.72</v>
      </c>
      <c r="P73" s="3">
        <f t="shared" si="3"/>
        <v>99.539999999999992</v>
      </c>
    </row>
    <row r="74" spans="1:16" x14ac:dyDescent="0.35">
      <c r="A74" s="90">
        <v>2293111</v>
      </c>
      <c r="B74" s="90">
        <v>20150173</v>
      </c>
      <c r="C74" s="90">
        <v>769.64</v>
      </c>
      <c r="D74" s="90" t="s">
        <v>148</v>
      </c>
      <c r="E74" s="3">
        <v>57.2</v>
      </c>
      <c r="F74" s="3">
        <v>0.6</v>
      </c>
      <c r="G74" s="3">
        <v>15</v>
      </c>
      <c r="H74" s="3">
        <v>7.1</v>
      </c>
      <c r="I74" s="3">
        <v>0.02</v>
      </c>
      <c r="J74" s="3">
        <v>1.6</v>
      </c>
      <c r="K74" s="3">
        <v>0.9</v>
      </c>
      <c r="L74" s="3">
        <v>1.3</v>
      </c>
      <c r="M74" s="3">
        <v>2.4</v>
      </c>
      <c r="N74" s="3">
        <v>0.53</v>
      </c>
      <c r="O74" s="97">
        <v>15.91</v>
      </c>
      <c r="P74" s="3">
        <f t="shared" si="3"/>
        <v>102.56</v>
      </c>
    </row>
    <row r="75" spans="1:16" x14ac:dyDescent="0.35">
      <c r="A75" s="90">
        <v>2293112</v>
      </c>
      <c r="B75" s="90">
        <v>20150174</v>
      </c>
      <c r="C75" s="90">
        <v>783.81</v>
      </c>
      <c r="D75" s="90" t="s">
        <v>148</v>
      </c>
      <c r="E75" s="3">
        <v>56.2</v>
      </c>
      <c r="F75" s="3">
        <v>0.6</v>
      </c>
      <c r="G75" s="3">
        <v>15.3</v>
      </c>
      <c r="H75" s="3">
        <v>5.0999999999999996</v>
      </c>
      <c r="I75" s="3">
        <v>0.02</v>
      </c>
      <c r="J75" s="3">
        <v>1.7</v>
      </c>
      <c r="K75" s="3">
        <v>1.3</v>
      </c>
      <c r="L75" s="3">
        <v>1.2</v>
      </c>
      <c r="M75" s="3">
        <v>2.4</v>
      </c>
      <c r="N75" s="3">
        <v>0.83</v>
      </c>
      <c r="O75" s="97">
        <v>14.55</v>
      </c>
      <c r="P75" s="3">
        <f t="shared" si="3"/>
        <v>99.2</v>
      </c>
    </row>
    <row r="76" spans="1:16" x14ac:dyDescent="0.35">
      <c r="A76" s="90">
        <v>2293113</v>
      </c>
      <c r="B76" s="90">
        <v>20150175</v>
      </c>
      <c r="C76" s="90">
        <v>793.36500000000001</v>
      </c>
      <c r="D76" s="90" t="s">
        <v>148</v>
      </c>
      <c r="E76" s="3">
        <v>56.6</v>
      </c>
      <c r="F76" s="3">
        <v>0.5</v>
      </c>
      <c r="G76" s="3">
        <v>12.6</v>
      </c>
      <c r="H76" s="3">
        <v>5.5</v>
      </c>
      <c r="I76" s="3">
        <v>0.02</v>
      </c>
      <c r="J76" s="3">
        <v>1.5</v>
      </c>
      <c r="K76" s="3">
        <v>1.6</v>
      </c>
      <c r="L76" s="3">
        <v>1.2</v>
      </c>
      <c r="M76" s="3">
        <v>2.2999999999999998</v>
      </c>
      <c r="N76" s="3">
        <v>0.98</v>
      </c>
      <c r="O76" s="97">
        <v>17.39</v>
      </c>
      <c r="P76" s="3">
        <f t="shared" si="3"/>
        <v>100.19</v>
      </c>
    </row>
    <row r="77" spans="1:16" x14ac:dyDescent="0.35">
      <c r="A77" s="90">
        <v>2293114</v>
      </c>
      <c r="B77" s="90">
        <v>20150176</v>
      </c>
      <c r="C77" s="90">
        <v>802.74</v>
      </c>
      <c r="D77" s="90" t="s">
        <v>148</v>
      </c>
      <c r="E77" s="3">
        <v>66.7</v>
      </c>
      <c r="F77" s="3">
        <v>0.4</v>
      </c>
      <c r="G77" s="3">
        <v>9.9</v>
      </c>
      <c r="H77" s="3">
        <v>3.2</v>
      </c>
      <c r="I77" s="3">
        <v>0.02</v>
      </c>
      <c r="J77" s="3">
        <v>1.3</v>
      </c>
      <c r="K77" s="3">
        <v>1.5</v>
      </c>
      <c r="L77" s="3">
        <v>1</v>
      </c>
      <c r="M77" s="3">
        <v>1.8</v>
      </c>
      <c r="N77" s="3">
        <v>0.86</v>
      </c>
      <c r="O77" s="97">
        <v>12.67</v>
      </c>
      <c r="P77" s="3">
        <f t="shared" si="3"/>
        <v>99.350000000000009</v>
      </c>
    </row>
    <row r="78" spans="1:16" x14ac:dyDescent="0.35">
      <c r="A78" s="90">
        <v>2293115</v>
      </c>
      <c r="B78" s="90">
        <v>20150177</v>
      </c>
      <c r="C78" s="90">
        <v>812.1099999999999</v>
      </c>
      <c r="D78" s="90" t="s">
        <v>148</v>
      </c>
      <c r="E78" s="3">
        <v>67.900000000000006</v>
      </c>
      <c r="F78" s="3">
        <v>0.4</v>
      </c>
      <c r="G78" s="3">
        <v>10.8</v>
      </c>
      <c r="H78" s="3">
        <v>2.6</v>
      </c>
      <c r="I78" s="3">
        <v>0.02</v>
      </c>
      <c r="J78" s="3">
        <v>1.5</v>
      </c>
      <c r="K78" s="3">
        <v>1.5</v>
      </c>
      <c r="L78" s="3">
        <v>0.9</v>
      </c>
      <c r="M78" s="3">
        <v>1.9</v>
      </c>
      <c r="N78" s="3">
        <v>0.78</v>
      </c>
      <c r="O78" s="97">
        <v>11.65</v>
      </c>
      <c r="P78" s="3">
        <f t="shared" si="3"/>
        <v>99.950000000000017</v>
      </c>
    </row>
    <row r="79" spans="1:16" x14ac:dyDescent="0.35">
      <c r="A79" s="90">
        <v>2293116</v>
      </c>
      <c r="B79" s="90">
        <v>20150178</v>
      </c>
      <c r="C79" s="90">
        <v>821.78</v>
      </c>
      <c r="D79" s="90" t="s">
        <v>148</v>
      </c>
      <c r="E79" s="3">
        <v>68.3</v>
      </c>
      <c r="F79" s="3">
        <v>0.4</v>
      </c>
      <c r="G79" s="3">
        <v>10.5</v>
      </c>
      <c r="H79" s="3">
        <v>2.2999999999999998</v>
      </c>
      <c r="I79" s="3">
        <v>0.02</v>
      </c>
      <c r="J79" s="3">
        <v>1.5</v>
      </c>
      <c r="K79" s="3">
        <v>1.7</v>
      </c>
      <c r="L79" s="3">
        <v>1</v>
      </c>
      <c r="M79" s="3">
        <v>2.1</v>
      </c>
      <c r="N79" s="3">
        <v>0.92</v>
      </c>
      <c r="O79" s="97">
        <v>11.23</v>
      </c>
      <c r="P79" s="3">
        <f t="shared" si="3"/>
        <v>99.97</v>
      </c>
    </row>
    <row r="80" spans="1:16" x14ac:dyDescent="0.35">
      <c r="A80" s="90">
        <v>2293117</v>
      </c>
      <c r="B80" s="90">
        <v>20150179</v>
      </c>
      <c r="C80" s="90">
        <v>831.20499999999993</v>
      </c>
      <c r="D80" s="90" t="s">
        <v>148</v>
      </c>
      <c r="E80" s="3">
        <v>63.9</v>
      </c>
      <c r="F80" s="3">
        <v>0.3</v>
      </c>
      <c r="G80" s="3">
        <v>9.9</v>
      </c>
      <c r="H80" s="3">
        <v>3</v>
      </c>
      <c r="I80" s="3">
        <v>0.08</v>
      </c>
      <c r="J80" s="3">
        <v>2.7</v>
      </c>
      <c r="K80" s="3">
        <v>4</v>
      </c>
      <c r="L80" s="3">
        <v>0.8</v>
      </c>
      <c r="M80" s="3">
        <v>1.9</v>
      </c>
      <c r="N80" s="3">
        <v>0.77</v>
      </c>
      <c r="O80" s="97">
        <v>12.95</v>
      </c>
      <c r="P80" s="3">
        <f t="shared" si="3"/>
        <v>100.30000000000001</v>
      </c>
    </row>
    <row r="81" spans="1:16" x14ac:dyDescent="0.35">
      <c r="A81" s="90">
        <v>2293118</v>
      </c>
      <c r="B81" s="90">
        <v>20150180</v>
      </c>
      <c r="C81" s="90">
        <v>845.47500000000002</v>
      </c>
      <c r="D81" s="90" t="s">
        <v>148</v>
      </c>
      <c r="E81" s="3">
        <v>74.099999999999994</v>
      </c>
      <c r="F81" s="3">
        <v>0.3</v>
      </c>
      <c r="G81" s="3">
        <v>8.1999999999999993</v>
      </c>
      <c r="H81" s="3">
        <v>2.7</v>
      </c>
      <c r="I81" s="3">
        <v>0.03</v>
      </c>
      <c r="J81" s="3">
        <v>1.4</v>
      </c>
      <c r="K81" s="3">
        <v>1.7</v>
      </c>
      <c r="L81" s="3">
        <v>0.7</v>
      </c>
      <c r="M81" s="3">
        <v>1.5</v>
      </c>
      <c r="N81" s="3">
        <v>0.88</v>
      </c>
      <c r="O81" s="97">
        <v>8.42</v>
      </c>
      <c r="P81" s="3">
        <f t="shared" si="3"/>
        <v>99.93</v>
      </c>
    </row>
    <row r="82" spans="1:16" x14ac:dyDescent="0.35">
      <c r="A82" s="90">
        <v>2293119</v>
      </c>
      <c r="B82" s="90">
        <v>20150181</v>
      </c>
      <c r="C82" s="90">
        <v>854.93000000000006</v>
      </c>
      <c r="D82" s="90" t="s">
        <v>148</v>
      </c>
      <c r="E82" s="3">
        <v>72.3</v>
      </c>
      <c r="F82" s="3">
        <v>0.4</v>
      </c>
      <c r="G82" s="3">
        <v>9.3000000000000007</v>
      </c>
      <c r="H82" s="3">
        <v>3.2</v>
      </c>
      <c r="I82" s="3">
        <v>0.02</v>
      </c>
      <c r="J82" s="3">
        <v>1.3</v>
      </c>
      <c r="K82" s="3">
        <v>1.4</v>
      </c>
      <c r="L82" s="3">
        <v>0.9</v>
      </c>
      <c r="M82" s="3">
        <v>1.7</v>
      </c>
      <c r="N82" s="3">
        <v>0.89</v>
      </c>
      <c r="O82" s="97">
        <v>9.17</v>
      </c>
      <c r="P82" s="3">
        <f t="shared" si="3"/>
        <v>100.58000000000001</v>
      </c>
    </row>
    <row r="83" spans="1:16" x14ac:dyDescent="0.35">
      <c r="A83" s="90">
        <v>2293120</v>
      </c>
      <c r="B83" s="90">
        <v>20150182</v>
      </c>
      <c r="C83" s="90">
        <v>864.5</v>
      </c>
      <c r="D83" s="90" t="s">
        <v>148</v>
      </c>
      <c r="E83" s="3">
        <v>68.3</v>
      </c>
      <c r="F83" s="3">
        <v>0.4</v>
      </c>
      <c r="G83" s="3">
        <v>10.9</v>
      </c>
      <c r="H83" s="3">
        <v>3.1</v>
      </c>
      <c r="I83" s="3">
        <v>0.02</v>
      </c>
      <c r="J83" s="3">
        <v>1.5</v>
      </c>
      <c r="K83" s="3">
        <v>1.8</v>
      </c>
      <c r="L83" s="3">
        <v>1.1000000000000001</v>
      </c>
      <c r="M83" s="3">
        <v>2.1</v>
      </c>
      <c r="N83" s="3">
        <v>1.1499999999999999</v>
      </c>
      <c r="O83" s="97">
        <v>9.1999999999999993</v>
      </c>
      <c r="P83" s="3">
        <f t="shared" si="3"/>
        <v>99.57</v>
      </c>
    </row>
    <row r="84" spans="1:16" x14ac:dyDescent="0.35">
      <c r="A84" s="90">
        <v>2293121</v>
      </c>
      <c r="B84" s="90">
        <v>20150183</v>
      </c>
      <c r="C84" s="90">
        <v>873.76499999999999</v>
      </c>
      <c r="D84" s="90" t="s">
        <v>148</v>
      </c>
      <c r="E84" s="3">
        <v>69</v>
      </c>
      <c r="F84" s="3">
        <v>0.5</v>
      </c>
      <c r="G84" s="3">
        <v>12.7</v>
      </c>
      <c r="H84" s="3">
        <v>3.5</v>
      </c>
      <c r="I84" s="3">
        <v>0.02</v>
      </c>
      <c r="J84" s="3">
        <v>1.7</v>
      </c>
      <c r="K84" s="3">
        <v>1.4</v>
      </c>
      <c r="L84" s="3">
        <v>1.1000000000000001</v>
      </c>
      <c r="M84" s="3">
        <v>2.5</v>
      </c>
      <c r="N84" s="3">
        <v>0.89</v>
      </c>
      <c r="O84" s="97">
        <v>6.95</v>
      </c>
      <c r="P84" s="3">
        <f t="shared" si="3"/>
        <v>100.26</v>
      </c>
    </row>
    <row r="85" spans="1:16" x14ac:dyDescent="0.35">
      <c r="A85" s="90">
        <v>2293122</v>
      </c>
      <c r="B85" s="90">
        <v>20150184</v>
      </c>
      <c r="C85" s="90">
        <v>883.625</v>
      </c>
      <c r="D85" s="90" t="s">
        <v>148</v>
      </c>
      <c r="E85" s="3">
        <v>67.3</v>
      </c>
      <c r="F85" s="3">
        <v>0.5</v>
      </c>
      <c r="G85" s="3">
        <v>12</v>
      </c>
      <c r="H85" s="3">
        <v>3.8</v>
      </c>
      <c r="I85" s="3">
        <v>0.03</v>
      </c>
      <c r="J85" s="3">
        <v>1.5</v>
      </c>
      <c r="K85" s="3">
        <v>1.3</v>
      </c>
      <c r="L85" s="3">
        <v>1.2</v>
      </c>
      <c r="M85" s="3">
        <v>2.4</v>
      </c>
      <c r="N85" s="3">
        <v>0.8</v>
      </c>
      <c r="O85" s="97">
        <v>8.98</v>
      </c>
      <c r="P85" s="3">
        <f t="shared" si="3"/>
        <v>99.81</v>
      </c>
    </row>
    <row r="86" spans="1:16" x14ac:dyDescent="0.35">
      <c r="A86" s="90">
        <v>2293123</v>
      </c>
      <c r="B86" s="90">
        <v>20150185</v>
      </c>
      <c r="C86" s="90">
        <v>898.25</v>
      </c>
      <c r="D86" s="90" t="s">
        <v>148</v>
      </c>
      <c r="E86" s="3">
        <v>53.6</v>
      </c>
      <c r="F86" s="3">
        <v>0.4</v>
      </c>
      <c r="G86" s="3">
        <v>7.9</v>
      </c>
      <c r="H86" s="3">
        <v>5.3</v>
      </c>
      <c r="I86" s="3">
        <v>0.9</v>
      </c>
      <c r="J86" s="3">
        <v>3.9</v>
      </c>
      <c r="K86" s="3">
        <v>9.4</v>
      </c>
      <c r="L86" s="3">
        <v>0.7</v>
      </c>
      <c r="M86" s="3">
        <v>1.7</v>
      </c>
      <c r="N86" s="3">
        <v>0.87</v>
      </c>
      <c r="O86" s="97">
        <v>16.39</v>
      </c>
      <c r="P86" s="3">
        <f t="shared" si="3"/>
        <v>101.06000000000003</v>
      </c>
    </row>
    <row r="87" spans="1:16" x14ac:dyDescent="0.35">
      <c r="A87" s="90">
        <v>2293124</v>
      </c>
      <c r="B87" s="90">
        <v>20150186</v>
      </c>
      <c r="C87" s="90">
        <v>912.36500000000001</v>
      </c>
      <c r="D87" s="90" t="s">
        <v>148</v>
      </c>
      <c r="E87" s="3">
        <v>71.599999999999994</v>
      </c>
      <c r="F87" s="3">
        <v>0.3</v>
      </c>
      <c r="G87" s="3">
        <v>8.1</v>
      </c>
      <c r="H87" s="3">
        <v>5.3</v>
      </c>
      <c r="I87" s="3">
        <v>0.08</v>
      </c>
      <c r="J87" s="3">
        <v>1.7</v>
      </c>
      <c r="K87" s="3">
        <v>2</v>
      </c>
      <c r="L87" s="3">
        <v>0.7</v>
      </c>
      <c r="M87" s="3">
        <v>1.4</v>
      </c>
      <c r="N87" s="3">
        <v>0.93</v>
      </c>
      <c r="O87" s="97">
        <v>7.76</v>
      </c>
      <c r="P87" s="3">
        <f t="shared" si="3"/>
        <v>99.87</v>
      </c>
    </row>
    <row r="88" spans="1:16" x14ac:dyDescent="0.35">
      <c r="A88" s="90">
        <v>2293125</v>
      </c>
      <c r="B88" s="90">
        <v>20150187</v>
      </c>
      <c r="C88" s="90">
        <v>922.04499999999996</v>
      </c>
      <c r="D88" s="90" t="s">
        <v>148</v>
      </c>
      <c r="E88" s="3">
        <v>63.3</v>
      </c>
      <c r="F88" s="3">
        <v>0.5</v>
      </c>
      <c r="G88" s="3">
        <v>11.1</v>
      </c>
      <c r="H88" s="3">
        <v>6</v>
      </c>
      <c r="I88" s="3">
        <v>0.04</v>
      </c>
      <c r="J88" s="3">
        <v>1.7</v>
      </c>
      <c r="K88" s="3">
        <v>1.4</v>
      </c>
      <c r="L88" s="3">
        <v>0.9</v>
      </c>
      <c r="M88" s="3">
        <v>2.2000000000000002</v>
      </c>
      <c r="N88" s="3">
        <v>0.63</v>
      </c>
      <c r="O88" s="97">
        <v>11.9</v>
      </c>
      <c r="P88" s="3">
        <f t="shared" si="3"/>
        <v>99.670000000000016</v>
      </c>
    </row>
    <row r="89" spans="1:16" x14ac:dyDescent="0.35">
      <c r="A89" s="90">
        <v>2293126</v>
      </c>
      <c r="B89" s="90">
        <v>20150188</v>
      </c>
      <c r="C89" s="90">
        <v>926.59</v>
      </c>
      <c r="D89" s="90" t="s">
        <v>148</v>
      </c>
      <c r="E89" s="3">
        <v>61.6</v>
      </c>
      <c r="F89" s="3">
        <v>0.5</v>
      </c>
      <c r="G89" s="3">
        <v>11.2</v>
      </c>
      <c r="H89" s="3">
        <v>6.6</v>
      </c>
      <c r="I89" s="3">
        <v>0.02</v>
      </c>
      <c r="J89" s="3">
        <v>1.5</v>
      </c>
      <c r="K89" s="3">
        <v>1.1000000000000001</v>
      </c>
      <c r="L89" s="3">
        <v>1.1000000000000001</v>
      </c>
      <c r="M89" s="3">
        <v>2.1</v>
      </c>
      <c r="N89" s="3">
        <v>0.63</v>
      </c>
      <c r="O89" s="97">
        <v>13.06</v>
      </c>
      <c r="P89" s="3">
        <f t="shared" si="3"/>
        <v>99.409999999999968</v>
      </c>
    </row>
    <row r="90" spans="1:16" x14ac:dyDescent="0.35">
      <c r="A90" s="90">
        <v>2293127</v>
      </c>
      <c r="B90" s="90">
        <v>20150189</v>
      </c>
      <c r="C90" s="90">
        <v>931.52500000000009</v>
      </c>
      <c r="D90" s="90" t="s">
        <v>148</v>
      </c>
      <c r="E90" s="3">
        <v>61.8</v>
      </c>
      <c r="F90" s="3">
        <v>0.5</v>
      </c>
      <c r="G90" s="3">
        <v>10.199999999999999</v>
      </c>
      <c r="H90" s="3">
        <v>5.7</v>
      </c>
      <c r="I90" s="3">
        <v>7.0000000000000007E-2</v>
      </c>
      <c r="J90" s="3">
        <v>1.6</v>
      </c>
      <c r="K90" s="3">
        <v>2.6</v>
      </c>
      <c r="L90" s="3">
        <v>1</v>
      </c>
      <c r="M90" s="3">
        <v>2.1</v>
      </c>
      <c r="N90" s="3">
        <v>1.1599999999999999</v>
      </c>
      <c r="O90" s="97">
        <v>13.2</v>
      </c>
      <c r="P90" s="3">
        <f t="shared" si="3"/>
        <v>99.929999999999978</v>
      </c>
    </row>
    <row r="91" spans="1:16" x14ac:dyDescent="0.35">
      <c r="A91" s="90">
        <v>2293128</v>
      </c>
      <c r="B91" s="90">
        <v>20150190</v>
      </c>
      <c r="C91" s="90">
        <v>940.68499999999995</v>
      </c>
      <c r="D91" s="90" t="s">
        <v>148</v>
      </c>
      <c r="E91" s="3">
        <v>65.5</v>
      </c>
      <c r="F91" s="3">
        <v>0.5</v>
      </c>
      <c r="G91" s="3">
        <v>11.2</v>
      </c>
      <c r="H91" s="3">
        <v>5.8</v>
      </c>
      <c r="I91" s="3">
        <v>0.02</v>
      </c>
      <c r="J91" s="3">
        <v>1.7</v>
      </c>
      <c r="K91" s="3">
        <v>1.1000000000000001</v>
      </c>
      <c r="L91" s="3">
        <v>1.1000000000000001</v>
      </c>
      <c r="M91" s="3">
        <v>2</v>
      </c>
      <c r="N91" s="3">
        <v>0.65</v>
      </c>
      <c r="O91" s="97">
        <v>9.89</v>
      </c>
      <c r="P91" s="3">
        <f t="shared" si="3"/>
        <v>99.46</v>
      </c>
    </row>
    <row r="92" spans="1:16" x14ac:dyDescent="0.35">
      <c r="A92" s="90">
        <v>2293129</v>
      </c>
      <c r="B92" s="90">
        <v>20150191</v>
      </c>
      <c r="C92" s="90">
        <v>950.64</v>
      </c>
      <c r="D92" s="90" t="s">
        <v>149</v>
      </c>
      <c r="E92" s="3">
        <v>69.3</v>
      </c>
      <c r="F92" s="3">
        <v>0.5</v>
      </c>
      <c r="G92" s="3">
        <v>15</v>
      </c>
      <c r="H92" s="3">
        <v>3.8</v>
      </c>
      <c r="I92" s="3">
        <v>0.02</v>
      </c>
      <c r="J92" s="3">
        <v>1.8</v>
      </c>
      <c r="K92" s="3">
        <v>0.2</v>
      </c>
      <c r="L92" s="3">
        <v>1</v>
      </c>
      <c r="M92" s="3">
        <v>2.9</v>
      </c>
      <c r="N92" s="3">
        <v>0.05</v>
      </c>
      <c r="O92" s="97">
        <v>5.33</v>
      </c>
      <c r="P92" s="3">
        <f t="shared" si="3"/>
        <v>99.899999999999991</v>
      </c>
    </row>
    <row r="93" spans="1:16" x14ac:dyDescent="0.35">
      <c r="A93" s="90">
        <v>2293130</v>
      </c>
      <c r="B93" s="90">
        <v>20150192</v>
      </c>
      <c r="C93" s="90">
        <v>957.65</v>
      </c>
      <c r="D93" s="90" t="s">
        <v>149</v>
      </c>
      <c r="E93" s="3">
        <v>66.2</v>
      </c>
      <c r="F93" s="3">
        <v>0.7</v>
      </c>
      <c r="G93" s="3">
        <v>15.1</v>
      </c>
      <c r="H93" s="3">
        <v>6.4</v>
      </c>
      <c r="I93" s="3">
        <v>0.03</v>
      </c>
      <c r="J93" s="3">
        <v>2.2999999999999998</v>
      </c>
      <c r="K93" s="3">
        <v>0.3</v>
      </c>
      <c r="L93" s="3">
        <v>0.9</v>
      </c>
      <c r="M93" s="3">
        <v>2.4</v>
      </c>
      <c r="N93" s="3">
        <v>0.13</v>
      </c>
      <c r="O93" s="97">
        <v>5.78</v>
      </c>
      <c r="P93" s="3">
        <f t="shared" si="3"/>
        <v>100.24000000000001</v>
      </c>
    </row>
    <row r="94" spans="1:16" x14ac:dyDescent="0.35">
      <c r="A94" s="90">
        <v>2293131</v>
      </c>
      <c r="B94" s="90">
        <v>20150193</v>
      </c>
      <c r="C94" s="90">
        <v>983.375</v>
      </c>
      <c r="D94" s="90" t="s">
        <v>149</v>
      </c>
      <c r="E94" s="3">
        <v>68.5</v>
      </c>
      <c r="F94" s="3">
        <v>0.7</v>
      </c>
      <c r="G94" s="3">
        <v>15.6</v>
      </c>
      <c r="H94" s="3">
        <v>3.9</v>
      </c>
      <c r="I94" s="3">
        <v>0.03</v>
      </c>
      <c r="J94" s="3">
        <v>1.5</v>
      </c>
      <c r="K94" s="3">
        <v>0.2</v>
      </c>
      <c r="L94" s="3">
        <v>1.2</v>
      </c>
      <c r="M94" s="3">
        <v>2.5</v>
      </c>
      <c r="N94" s="3">
        <v>0.03</v>
      </c>
      <c r="O94" s="97">
        <v>5.61</v>
      </c>
      <c r="P94" s="3">
        <f t="shared" si="3"/>
        <v>99.77000000000001</v>
      </c>
    </row>
    <row r="95" spans="1:16" x14ac:dyDescent="0.35">
      <c r="A95" s="90">
        <v>2293132</v>
      </c>
      <c r="B95" s="90">
        <v>20150194</v>
      </c>
      <c r="C95" s="90">
        <v>1002.46</v>
      </c>
      <c r="D95" s="90" t="s">
        <v>149</v>
      </c>
      <c r="E95" s="3">
        <v>64.599999999999994</v>
      </c>
      <c r="F95" s="3">
        <v>0.8</v>
      </c>
      <c r="G95" s="3">
        <v>17.2</v>
      </c>
      <c r="H95" s="3">
        <v>4.4000000000000004</v>
      </c>
      <c r="I95" s="3">
        <v>0.05</v>
      </c>
      <c r="J95" s="3">
        <v>1.5</v>
      </c>
      <c r="K95" s="3">
        <v>0.2</v>
      </c>
      <c r="L95" s="3">
        <v>1.7</v>
      </c>
      <c r="M95" s="3">
        <v>2.6</v>
      </c>
      <c r="N95" s="3">
        <v>0.03</v>
      </c>
      <c r="O95" s="97">
        <v>6.19</v>
      </c>
      <c r="P95" s="3">
        <f t="shared" si="3"/>
        <v>99.27</v>
      </c>
    </row>
    <row r="96" spans="1:16" x14ac:dyDescent="0.35">
      <c r="A96" s="91">
        <v>2293133</v>
      </c>
      <c r="B96" s="91">
        <v>20150195</v>
      </c>
      <c r="C96" s="91">
        <v>1019.745</v>
      </c>
      <c r="D96" s="90" t="s">
        <v>149</v>
      </c>
      <c r="E96" s="3">
        <v>58.8</v>
      </c>
      <c r="F96" s="3">
        <v>0.8</v>
      </c>
      <c r="G96" s="3">
        <v>19.7</v>
      </c>
      <c r="H96" s="3">
        <v>4.9000000000000004</v>
      </c>
      <c r="I96" s="3">
        <v>0.19</v>
      </c>
      <c r="J96" s="3">
        <v>1.5</v>
      </c>
      <c r="K96" s="3">
        <v>1.4</v>
      </c>
      <c r="L96" s="3">
        <v>2.7</v>
      </c>
      <c r="M96" s="3">
        <v>2.2999999999999998</v>
      </c>
      <c r="N96" s="3">
        <v>0.04</v>
      </c>
      <c r="O96" s="97">
        <v>7.51</v>
      </c>
      <c r="P96" s="3">
        <f t="shared" si="3"/>
        <v>99.840000000000018</v>
      </c>
    </row>
    <row r="97" spans="1:16" x14ac:dyDescent="0.35">
      <c r="A97" s="91">
        <v>2293138</v>
      </c>
      <c r="B97" s="91">
        <v>20150200</v>
      </c>
      <c r="C97" s="91">
        <v>1040.855</v>
      </c>
      <c r="D97" s="90" t="s">
        <v>149</v>
      </c>
      <c r="E97" s="3">
        <v>70.5</v>
      </c>
      <c r="F97" s="3">
        <v>0.5</v>
      </c>
      <c r="G97" s="3">
        <v>12.9</v>
      </c>
      <c r="H97" s="3">
        <v>5.8</v>
      </c>
      <c r="I97" s="3">
        <v>0.06</v>
      </c>
      <c r="J97" s="3">
        <v>1.6</v>
      </c>
      <c r="K97" s="3">
        <v>0.5</v>
      </c>
      <c r="L97" s="3">
        <v>1</v>
      </c>
      <c r="M97" s="3">
        <v>2.1</v>
      </c>
      <c r="N97" s="3">
        <v>0.27</v>
      </c>
      <c r="O97" s="97">
        <v>4.3899999999999997</v>
      </c>
      <c r="P97" s="3">
        <f t="shared" si="3"/>
        <v>99.61999999999999</v>
      </c>
    </row>
    <row r="98" spans="1:16" x14ac:dyDescent="0.35">
      <c r="A98" s="91">
        <v>2293142</v>
      </c>
      <c r="B98" s="91">
        <v>20150204</v>
      </c>
      <c r="C98" s="91">
        <v>1055.1500000000001</v>
      </c>
      <c r="D98" s="90" t="s">
        <v>149</v>
      </c>
      <c r="E98" s="3">
        <v>61.5</v>
      </c>
      <c r="F98" s="3">
        <v>0.5</v>
      </c>
      <c r="G98" s="3">
        <v>15.6</v>
      </c>
      <c r="H98" s="3">
        <v>5.0999999999999996</v>
      </c>
      <c r="I98" s="3">
        <v>0.15</v>
      </c>
      <c r="J98" s="3">
        <v>1.7</v>
      </c>
      <c r="K98" s="3">
        <v>1.1000000000000001</v>
      </c>
      <c r="L98" s="3">
        <v>1</v>
      </c>
      <c r="M98" s="3">
        <v>3</v>
      </c>
      <c r="N98" s="3">
        <v>0.04</v>
      </c>
      <c r="O98" s="97">
        <v>10.98</v>
      </c>
      <c r="P98" s="3">
        <f t="shared" si="3"/>
        <v>100.67</v>
      </c>
    </row>
    <row r="99" spans="1:16" x14ac:dyDescent="0.35">
      <c r="A99" s="91">
        <v>2293134</v>
      </c>
      <c r="B99" s="91">
        <v>20150196</v>
      </c>
      <c r="C99" s="91">
        <v>1088.21</v>
      </c>
      <c r="D99" s="90" t="s">
        <v>149</v>
      </c>
      <c r="E99" s="3">
        <v>59.3</v>
      </c>
      <c r="F99" s="3">
        <v>1.1000000000000001</v>
      </c>
      <c r="G99" s="3">
        <v>21.2</v>
      </c>
      <c r="H99" s="3">
        <v>5.2</v>
      </c>
      <c r="I99" s="3">
        <v>0.03</v>
      </c>
      <c r="J99" s="3">
        <v>1.6</v>
      </c>
      <c r="K99" s="3">
        <v>0.2</v>
      </c>
      <c r="L99" s="3">
        <v>1.3</v>
      </c>
      <c r="M99" s="3">
        <v>4.3</v>
      </c>
      <c r="N99" s="3">
        <v>7.0000000000000007E-2</v>
      </c>
      <c r="O99" s="97">
        <v>5.95</v>
      </c>
      <c r="P99" s="3">
        <f t="shared" si="3"/>
        <v>100.24999999999999</v>
      </c>
    </row>
    <row r="100" spans="1:16" x14ac:dyDescent="0.35">
      <c r="A100" s="91">
        <v>2293139</v>
      </c>
      <c r="B100" s="91">
        <v>20150201</v>
      </c>
      <c r="C100" s="91">
        <v>1117.4749999999999</v>
      </c>
      <c r="D100" s="90" t="s">
        <v>149</v>
      </c>
      <c r="E100" s="3">
        <v>55.7</v>
      </c>
      <c r="F100" s="3">
        <v>1.1000000000000001</v>
      </c>
      <c r="G100" s="3">
        <v>23.3</v>
      </c>
      <c r="H100" s="3">
        <v>5.7</v>
      </c>
      <c r="I100" s="3">
        <v>0.03</v>
      </c>
      <c r="J100" s="3">
        <v>1.6</v>
      </c>
      <c r="K100" s="3">
        <v>0.2</v>
      </c>
      <c r="L100" s="3">
        <v>1.1000000000000001</v>
      </c>
      <c r="M100" s="3">
        <v>4.5999999999999996</v>
      </c>
      <c r="N100" s="3">
        <v>0.06</v>
      </c>
      <c r="O100" s="97">
        <v>6.74</v>
      </c>
      <c r="P100" s="3">
        <f t="shared" si="3"/>
        <v>100.13</v>
      </c>
    </row>
    <row r="101" spans="1:16" x14ac:dyDescent="0.35">
      <c r="A101" s="91">
        <v>2293135</v>
      </c>
      <c r="B101" s="91">
        <v>20150197</v>
      </c>
      <c r="C101" s="91">
        <v>1122.4000000000001</v>
      </c>
      <c r="D101" s="90" t="s">
        <v>149</v>
      </c>
      <c r="E101" s="3">
        <v>60.8</v>
      </c>
      <c r="F101" s="3">
        <v>0.9</v>
      </c>
      <c r="G101" s="3">
        <v>19.3</v>
      </c>
      <c r="H101" s="3">
        <v>5.6</v>
      </c>
      <c r="I101" s="3">
        <v>0.05</v>
      </c>
      <c r="J101" s="3">
        <v>1.4</v>
      </c>
      <c r="K101" s="3">
        <v>0.2</v>
      </c>
      <c r="L101" s="3">
        <v>1.3</v>
      </c>
      <c r="M101" s="3">
        <v>3.1</v>
      </c>
      <c r="N101" s="3">
        <v>0.04</v>
      </c>
      <c r="O101" s="97">
        <v>6.89</v>
      </c>
      <c r="P101" s="3">
        <f t="shared" si="3"/>
        <v>99.58</v>
      </c>
    </row>
    <row r="102" spans="1:16" x14ac:dyDescent="0.35">
      <c r="A102" s="91">
        <v>2293140</v>
      </c>
      <c r="B102" s="91">
        <v>20150202</v>
      </c>
      <c r="C102" s="91">
        <v>1127.0999999999999</v>
      </c>
      <c r="D102" s="90" t="s">
        <v>149</v>
      </c>
      <c r="E102" s="98">
        <v>68.613243520000012</v>
      </c>
      <c r="F102" s="98">
        <v>0.65337182000000005</v>
      </c>
      <c r="G102" s="98">
        <v>15.892579340000001</v>
      </c>
      <c r="H102" s="98">
        <v>4.4631737000000005</v>
      </c>
      <c r="I102" s="3">
        <v>0.02</v>
      </c>
      <c r="J102" s="98">
        <v>1.3895654200000003</v>
      </c>
      <c r="K102" s="98">
        <v>0.15644114000000003</v>
      </c>
      <c r="L102" s="98">
        <v>1.06748072</v>
      </c>
      <c r="M102" s="98">
        <v>3.2024421600000004</v>
      </c>
      <c r="N102" s="98">
        <v>0.04</v>
      </c>
      <c r="O102" s="97">
        <v>8.08</v>
      </c>
      <c r="P102" s="3">
        <f t="shared" si="3"/>
        <v>103.57829782000002</v>
      </c>
    </row>
    <row r="103" spans="1:16" x14ac:dyDescent="0.35">
      <c r="A103" s="91">
        <v>2293136</v>
      </c>
      <c r="B103" s="91">
        <v>20150198</v>
      </c>
      <c r="C103" s="91">
        <v>1131.7350000000001</v>
      </c>
      <c r="D103" s="90" t="s">
        <v>149</v>
      </c>
      <c r="E103" s="3">
        <v>59.4</v>
      </c>
      <c r="F103" s="3">
        <v>0.7</v>
      </c>
      <c r="G103" s="3">
        <v>17.7</v>
      </c>
      <c r="H103" s="3">
        <v>6.4</v>
      </c>
      <c r="I103" s="3">
        <v>0.03</v>
      </c>
      <c r="J103" s="3">
        <v>1.7</v>
      </c>
      <c r="K103" s="3">
        <v>0.1</v>
      </c>
      <c r="L103" s="3">
        <v>1</v>
      </c>
      <c r="M103" s="3">
        <v>3.8</v>
      </c>
      <c r="N103" s="3">
        <v>0.04</v>
      </c>
      <c r="O103" s="97">
        <v>9.4</v>
      </c>
      <c r="P103" s="3">
        <f t="shared" si="3"/>
        <v>100.27000000000001</v>
      </c>
    </row>
    <row r="104" spans="1:16" x14ac:dyDescent="0.35">
      <c r="A104" s="91">
        <v>2293137</v>
      </c>
      <c r="B104" s="91">
        <v>20150199</v>
      </c>
      <c r="C104" s="91">
        <v>1141.415</v>
      </c>
      <c r="D104" s="90" t="s">
        <v>149</v>
      </c>
      <c r="E104" s="3">
        <v>59.5</v>
      </c>
      <c r="F104" s="3">
        <v>1.1000000000000001</v>
      </c>
      <c r="G104" s="3">
        <v>21.7</v>
      </c>
      <c r="H104" s="3">
        <v>4.8</v>
      </c>
      <c r="I104" s="3">
        <v>0.02</v>
      </c>
      <c r="J104" s="3">
        <v>1.5</v>
      </c>
      <c r="K104" s="3">
        <v>0.2</v>
      </c>
      <c r="L104" s="3">
        <v>1.4</v>
      </c>
      <c r="M104" s="3">
        <v>4.5999999999999996</v>
      </c>
      <c r="N104" s="3">
        <v>7.0000000000000007E-2</v>
      </c>
      <c r="O104" s="97">
        <v>5.82</v>
      </c>
      <c r="P104" s="3">
        <f t="shared" si="3"/>
        <v>100.70999999999998</v>
      </c>
    </row>
    <row r="105" spans="1:16" x14ac:dyDescent="0.35">
      <c r="A105" s="91">
        <v>2293141</v>
      </c>
      <c r="B105" s="91">
        <v>20150203</v>
      </c>
      <c r="C105" s="91">
        <v>1150.625</v>
      </c>
      <c r="D105" s="90" t="s">
        <v>149</v>
      </c>
      <c r="E105" s="3">
        <v>61.1</v>
      </c>
      <c r="F105" s="3">
        <v>0.8</v>
      </c>
      <c r="G105" s="3">
        <v>18.7</v>
      </c>
      <c r="H105" s="3">
        <v>7</v>
      </c>
      <c r="I105" s="3">
        <v>7.0000000000000007E-2</v>
      </c>
      <c r="J105" s="3">
        <v>1.6</v>
      </c>
      <c r="K105" s="3">
        <v>0.2</v>
      </c>
      <c r="L105" s="3">
        <v>1.1000000000000001</v>
      </c>
      <c r="M105" s="3">
        <v>2.9</v>
      </c>
      <c r="N105" s="3">
        <v>7.0000000000000007E-2</v>
      </c>
      <c r="O105" s="97">
        <v>6.25</v>
      </c>
      <c r="P105" s="3">
        <f t="shared" si="3"/>
        <v>99.789999999999978</v>
      </c>
    </row>
    <row r="106" spans="1:16" x14ac:dyDescent="0.35">
      <c r="A106" s="91">
        <v>2293143</v>
      </c>
      <c r="B106" s="91">
        <v>20150205</v>
      </c>
      <c r="C106" s="91">
        <v>1155.43</v>
      </c>
      <c r="D106" s="90" t="s">
        <v>149</v>
      </c>
      <c r="E106" s="3">
        <v>55.9</v>
      </c>
      <c r="F106" s="3">
        <v>1</v>
      </c>
      <c r="G106" s="3">
        <v>23.1</v>
      </c>
      <c r="H106" s="3">
        <v>6.8</v>
      </c>
      <c r="I106" s="3">
        <v>0.03</v>
      </c>
      <c r="J106" s="3">
        <v>1.7</v>
      </c>
      <c r="K106" s="3">
        <v>0.2</v>
      </c>
      <c r="L106" s="3">
        <v>1.1000000000000001</v>
      </c>
      <c r="M106" s="3">
        <v>4.5</v>
      </c>
      <c r="N106" s="3">
        <v>0.06</v>
      </c>
      <c r="O106" s="97">
        <v>6.37</v>
      </c>
      <c r="P106" s="3">
        <f t="shared" si="3"/>
        <v>100.76</v>
      </c>
    </row>
    <row r="107" spans="1:16" x14ac:dyDescent="0.35">
      <c r="A107" s="91">
        <v>2293144</v>
      </c>
      <c r="B107" s="91">
        <v>20150206</v>
      </c>
      <c r="C107" s="91">
        <v>1164.9000000000001</v>
      </c>
      <c r="D107" s="90" t="s">
        <v>149</v>
      </c>
      <c r="E107" s="3">
        <v>62.5</v>
      </c>
      <c r="F107" s="3">
        <v>0.7</v>
      </c>
      <c r="G107" s="3">
        <v>19.100000000000001</v>
      </c>
      <c r="H107" s="3">
        <v>6.2</v>
      </c>
      <c r="I107" s="3">
        <v>0.03</v>
      </c>
      <c r="J107" s="3">
        <v>1.5</v>
      </c>
      <c r="K107" s="3">
        <v>0.1</v>
      </c>
      <c r="L107" s="3">
        <v>1.3</v>
      </c>
      <c r="M107" s="3">
        <v>3.4</v>
      </c>
      <c r="N107" s="3">
        <v>0.03</v>
      </c>
      <c r="O107" s="97">
        <v>5.2</v>
      </c>
      <c r="P107" s="3">
        <f t="shared" si="3"/>
        <v>100.06000000000002</v>
      </c>
    </row>
    <row r="108" spans="1:16" x14ac:dyDescent="0.35">
      <c r="A108" s="91">
        <v>2293145</v>
      </c>
      <c r="B108" s="91">
        <v>20150207</v>
      </c>
      <c r="C108" s="91">
        <v>1174.6199999999999</v>
      </c>
      <c r="D108" s="90" t="s">
        <v>149</v>
      </c>
      <c r="E108" s="3">
        <v>58</v>
      </c>
      <c r="F108" s="3">
        <v>0.9</v>
      </c>
      <c r="G108" s="3">
        <v>20.100000000000001</v>
      </c>
      <c r="H108" s="3">
        <v>8.1</v>
      </c>
      <c r="I108" s="3">
        <v>0.04</v>
      </c>
      <c r="J108" s="3">
        <v>1.9</v>
      </c>
      <c r="K108" s="3">
        <v>0.2</v>
      </c>
      <c r="L108" s="3">
        <v>1.1000000000000001</v>
      </c>
      <c r="M108" s="3">
        <v>3.6</v>
      </c>
      <c r="N108" s="3">
        <v>0.05</v>
      </c>
      <c r="O108" s="97">
        <v>5.72</v>
      </c>
      <c r="P108" s="3">
        <f t="shared" si="3"/>
        <v>99.71</v>
      </c>
    </row>
    <row r="109" spans="1:16" x14ac:dyDescent="0.35">
      <c r="A109" s="91">
        <v>2293146</v>
      </c>
      <c r="B109" s="91">
        <v>20150208</v>
      </c>
      <c r="C109" s="91">
        <v>1193.675</v>
      </c>
      <c r="D109" s="90" t="s">
        <v>149</v>
      </c>
      <c r="E109" s="3">
        <v>57.9</v>
      </c>
      <c r="F109" s="3">
        <v>0.9</v>
      </c>
      <c r="G109" s="3">
        <v>21.6</v>
      </c>
      <c r="H109" s="3">
        <v>6.8</v>
      </c>
      <c r="I109" s="3">
        <v>0.03</v>
      </c>
      <c r="J109" s="3">
        <v>1.8</v>
      </c>
      <c r="K109" s="3">
        <v>0.1</v>
      </c>
      <c r="L109" s="3">
        <v>1</v>
      </c>
      <c r="M109" s="3">
        <v>3.8</v>
      </c>
      <c r="N109" s="3">
        <v>0.05</v>
      </c>
      <c r="O109" s="97">
        <v>6.05</v>
      </c>
      <c r="P109" s="3">
        <f t="shared" si="3"/>
        <v>100.02999999999999</v>
      </c>
    </row>
    <row r="110" spans="1:16" x14ac:dyDescent="0.35">
      <c r="A110" s="91">
        <v>2293147</v>
      </c>
      <c r="B110" s="91">
        <v>20150209</v>
      </c>
      <c r="C110" s="91">
        <v>1203.2750000000001</v>
      </c>
      <c r="D110" s="90" t="s">
        <v>149</v>
      </c>
      <c r="E110" s="3">
        <v>61.9</v>
      </c>
      <c r="F110" s="3">
        <v>0.7</v>
      </c>
      <c r="G110" s="3">
        <v>17.3</v>
      </c>
      <c r="H110" s="3">
        <v>4.7</v>
      </c>
      <c r="I110" s="3">
        <v>0.02</v>
      </c>
      <c r="J110" s="3">
        <v>1.6</v>
      </c>
      <c r="K110" s="3">
        <v>0.2</v>
      </c>
      <c r="L110" s="3">
        <v>0.9</v>
      </c>
      <c r="M110" s="3">
        <v>3.8</v>
      </c>
      <c r="N110" s="3">
        <v>0.1</v>
      </c>
      <c r="O110" s="97">
        <v>9.2200000000000006</v>
      </c>
      <c r="P110" s="3">
        <f t="shared" si="3"/>
        <v>100.44</v>
      </c>
    </row>
    <row r="111" spans="1:16" x14ac:dyDescent="0.35">
      <c r="A111" s="90">
        <v>2293148</v>
      </c>
      <c r="B111" s="90">
        <v>20150210</v>
      </c>
      <c r="C111" s="90">
        <v>1208.095</v>
      </c>
      <c r="D111" s="90" t="s">
        <v>149</v>
      </c>
      <c r="E111" s="3">
        <v>63.8</v>
      </c>
      <c r="F111" s="3">
        <v>0.6</v>
      </c>
      <c r="G111" s="3">
        <v>15.1</v>
      </c>
      <c r="H111" s="3">
        <v>6.1</v>
      </c>
      <c r="I111" s="3">
        <v>0.13</v>
      </c>
      <c r="J111" s="3">
        <v>2.6</v>
      </c>
      <c r="K111" s="3">
        <v>1.2</v>
      </c>
      <c r="L111" s="3">
        <v>0.7</v>
      </c>
      <c r="M111" s="3">
        <v>3.4</v>
      </c>
      <c r="N111" s="3">
        <v>0.06</v>
      </c>
      <c r="O111" s="97">
        <v>6.41</v>
      </c>
      <c r="P111" s="3">
        <f t="shared" si="3"/>
        <v>100.09999999999998</v>
      </c>
    </row>
    <row r="112" spans="1:16" x14ac:dyDescent="0.35">
      <c r="A112" s="90">
        <v>2293149</v>
      </c>
      <c r="B112" s="90">
        <v>20150211</v>
      </c>
      <c r="C112" s="90">
        <v>1220.6500000000001</v>
      </c>
      <c r="D112" s="90" t="s">
        <v>149</v>
      </c>
      <c r="E112" s="3">
        <v>64.400000000000006</v>
      </c>
      <c r="F112" s="3">
        <v>0.6</v>
      </c>
      <c r="G112" s="3">
        <v>17.3</v>
      </c>
      <c r="H112" s="3">
        <v>7.2</v>
      </c>
      <c r="I112" s="3">
        <v>0.04</v>
      </c>
      <c r="J112" s="3">
        <v>1.7</v>
      </c>
      <c r="K112" s="3">
        <v>0.1</v>
      </c>
      <c r="L112" s="3">
        <v>0.6</v>
      </c>
      <c r="M112" s="3">
        <v>3.4</v>
      </c>
      <c r="N112" s="3">
        <v>0.04</v>
      </c>
      <c r="O112" s="97">
        <v>4.96</v>
      </c>
      <c r="P112" s="3">
        <f t="shared" si="3"/>
        <v>100.34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H113"/>
  <sheetViews>
    <sheetView workbookViewId="0">
      <pane ySplit="2" topLeftCell="A3" activePane="bottomLeft" state="frozen"/>
      <selection pane="bottomLeft" activeCell="AH112" sqref="E3:AH112"/>
    </sheetView>
  </sheetViews>
  <sheetFormatPr defaultColWidth="11" defaultRowHeight="15.5" x14ac:dyDescent="0.35"/>
  <cols>
    <col min="3" max="3" width="14.33203125" bestFit="1" customWidth="1"/>
    <col min="30" max="30" width="10.83203125" style="40"/>
  </cols>
  <sheetData>
    <row r="1" spans="1:34" x14ac:dyDescent="0.35">
      <c r="A1" s="37" t="s">
        <v>158</v>
      </c>
    </row>
    <row r="2" spans="1:34" s="32" customFormat="1" x14ac:dyDescent="0.35">
      <c r="A2" s="31" t="s">
        <v>129</v>
      </c>
      <c r="B2" s="31" t="s">
        <v>130</v>
      </c>
      <c r="C2" s="31" t="s">
        <v>131</v>
      </c>
      <c r="D2" s="31" t="s">
        <v>132</v>
      </c>
      <c r="E2" s="31" t="s">
        <v>159</v>
      </c>
      <c r="F2" s="31" t="s">
        <v>64</v>
      </c>
      <c r="G2" s="31" t="s">
        <v>65</v>
      </c>
      <c r="H2" s="31" t="s">
        <v>79</v>
      </c>
      <c r="I2" s="35" t="s">
        <v>160</v>
      </c>
      <c r="J2" s="35" t="s">
        <v>74</v>
      </c>
      <c r="K2" s="35" t="s">
        <v>85</v>
      </c>
      <c r="L2" s="36" t="s">
        <v>104</v>
      </c>
      <c r="M2" s="36" t="s">
        <v>105</v>
      </c>
      <c r="N2" s="36" t="s">
        <v>78</v>
      </c>
      <c r="O2" s="36" t="s">
        <v>100</v>
      </c>
      <c r="P2" s="28" t="s">
        <v>102</v>
      </c>
      <c r="Q2" s="28" t="s">
        <v>75</v>
      </c>
      <c r="R2" s="28" t="s">
        <v>77</v>
      </c>
      <c r="S2" s="28" t="s">
        <v>161</v>
      </c>
      <c r="T2" s="28" t="s">
        <v>99</v>
      </c>
      <c r="U2" s="28" t="s">
        <v>86</v>
      </c>
      <c r="V2" s="28" t="s">
        <v>87</v>
      </c>
      <c r="W2" s="28" t="s">
        <v>88</v>
      </c>
      <c r="X2" s="28" t="s">
        <v>89</v>
      </c>
      <c r="Y2" s="28" t="s">
        <v>90</v>
      </c>
      <c r="Z2" s="28" t="s">
        <v>91</v>
      </c>
      <c r="AA2" s="28" t="s">
        <v>93</v>
      </c>
      <c r="AB2" s="28" t="s">
        <v>92</v>
      </c>
      <c r="AC2" s="28" t="s">
        <v>94</v>
      </c>
      <c r="AD2" s="28" t="s">
        <v>76</v>
      </c>
      <c r="AE2" s="28" t="s">
        <v>95</v>
      </c>
      <c r="AF2" s="28" t="s">
        <v>96</v>
      </c>
      <c r="AG2" s="28" t="s">
        <v>97</v>
      </c>
      <c r="AH2" s="28" t="s">
        <v>98</v>
      </c>
    </row>
    <row r="3" spans="1:34" x14ac:dyDescent="0.35">
      <c r="A3" s="1">
        <v>2293040</v>
      </c>
      <c r="B3" s="1">
        <v>20150102</v>
      </c>
      <c r="C3" s="2">
        <v>394.1</v>
      </c>
      <c r="D3" s="2" t="s">
        <v>147</v>
      </c>
      <c r="E3" s="99" t="s">
        <v>60</v>
      </c>
      <c r="F3" s="87">
        <v>13.9</v>
      </c>
      <c r="G3" s="87">
        <v>90.1</v>
      </c>
      <c r="H3" s="100">
        <v>0.71</v>
      </c>
      <c r="I3" s="87">
        <v>13.7</v>
      </c>
      <c r="J3" s="101">
        <v>180</v>
      </c>
      <c r="K3" s="87">
        <v>500</v>
      </c>
      <c r="L3" s="87">
        <v>21.9</v>
      </c>
      <c r="M3" s="87">
        <v>3.6</v>
      </c>
      <c r="N3" s="101">
        <v>19.600000000000001</v>
      </c>
      <c r="O3" s="87">
        <v>1.6</v>
      </c>
      <c r="P3" s="87">
        <v>25.9</v>
      </c>
      <c r="Q3" s="3">
        <v>214</v>
      </c>
      <c r="R3" s="101">
        <v>279</v>
      </c>
      <c r="S3" s="87">
        <v>4794.7915362464</v>
      </c>
      <c r="T3" s="101">
        <v>7.9</v>
      </c>
      <c r="U3" s="87">
        <v>57</v>
      </c>
      <c r="V3" s="87">
        <v>122</v>
      </c>
      <c r="W3" s="87">
        <v>13.3</v>
      </c>
      <c r="X3" s="87">
        <v>51.6</v>
      </c>
      <c r="Y3" s="87">
        <v>11.6</v>
      </c>
      <c r="Z3" s="87">
        <v>2</v>
      </c>
      <c r="AA3" s="87">
        <v>9.4</v>
      </c>
      <c r="AB3" s="87">
        <v>1.4</v>
      </c>
      <c r="AC3" s="87">
        <v>8.1</v>
      </c>
      <c r="AD3" s="41">
        <v>46</v>
      </c>
      <c r="AE3" s="87">
        <v>1.6</v>
      </c>
      <c r="AF3" s="87">
        <v>4.3</v>
      </c>
      <c r="AG3" s="87">
        <v>4.0999999999999996</v>
      </c>
      <c r="AH3" s="100">
        <v>0.62</v>
      </c>
    </row>
    <row r="4" spans="1:34" x14ac:dyDescent="0.35">
      <c r="A4" s="1">
        <v>2293041</v>
      </c>
      <c r="B4" s="1">
        <v>20150103</v>
      </c>
      <c r="C4" s="2">
        <v>396.47500000000002</v>
      </c>
      <c r="D4" s="2" t="s">
        <v>147</v>
      </c>
      <c r="E4" s="99">
        <v>18</v>
      </c>
      <c r="F4" s="87">
        <v>17.3</v>
      </c>
      <c r="G4" s="87">
        <v>96</v>
      </c>
      <c r="H4" s="100">
        <v>0.8</v>
      </c>
      <c r="I4" s="87">
        <v>15.5</v>
      </c>
      <c r="J4" s="101">
        <v>189</v>
      </c>
      <c r="K4" s="87">
        <v>664</v>
      </c>
      <c r="L4" s="87">
        <v>21.9</v>
      </c>
      <c r="M4" s="87">
        <v>3.8</v>
      </c>
      <c r="N4" s="101">
        <v>20.100000000000001</v>
      </c>
      <c r="O4" s="87">
        <v>1.6</v>
      </c>
      <c r="P4" s="87">
        <v>26.2</v>
      </c>
      <c r="Q4" s="3">
        <v>170</v>
      </c>
      <c r="R4" s="101">
        <v>257</v>
      </c>
      <c r="S4" s="87">
        <v>4794.7915362464</v>
      </c>
      <c r="T4" s="101">
        <v>7.3</v>
      </c>
      <c r="U4" s="87">
        <v>56</v>
      </c>
      <c r="V4" s="87">
        <v>119</v>
      </c>
      <c r="W4" s="87">
        <v>12.8</v>
      </c>
      <c r="X4" s="87">
        <v>45</v>
      </c>
      <c r="Y4" s="87">
        <v>7.8</v>
      </c>
      <c r="Z4" s="87">
        <v>1.4</v>
      </c>
      <c r="AA4" s="87">
        <v>6.5</v>
      </c>
      <c r="AB4" s="87">
        <v>1.1000000000000001</v>
      </c>
      <c r="AC4" s="87">
        <v>6.4</v>
      </c>
      <c r="AD4" s="41">
        <v>38</v>
      </c>
      <c r="AE4" s="87">
        <v>1.3</v>
      </c>
      <c r="AF4" s="87">
        <v>3.9</v>
      </c>
      <c r="AG4" s="87">
        <v>4</v>
      </c>
      <c r="AH4" s="100">
        <v>0.63</v>
      </c>
    </row>
    <row r="5" spans="1:34" x14ac:dyDescent="0.35">
      <c r="A5" s="1">
        <v>2293042</v>
      </c>
      <c r="B5" s="1">
        <v>20150104</v>
      </c>
      <c r="C5" s="2">
        <v>401.19500000000005</v>
      </c>
      <c r="D5" s="2" t="s">
        <v>147</v>
      </c>
      <c r="E5" s="99">
        <v>15</v>
      </c>
      <c r="F5" s="87">
        <v>16.100000000000001</v>
      </c>
      <c r="G5" s="87">
        <v>99.6</v>
      </c>
      <c r="H5" s="100">
        <v>1.1299999999999999</v>
      </c>
      <c r="I5" s="87">
        <v>17.8</v>
      </c>
      <c r="J5" s="101">
        <v>206</v>
      </c>
      <c r="K5" s="87">
        <v>459</v>
      </c>
      <c r="L5" s="87">
        <v>19.2</v>
      </c>
      <c r="M5" s="87">
        <v>3.6</v>
      </c>
      <c r="N5" s="101">
        <v>20</v>
      </c>
      <c r="O5" s="87">
        <v>1.6</v>
      </c>
      <c r="P5" s="87">
        <v>32.5</v>
      </c>
      <c r="Q5" s="3">
        <v>142</v>
      </c>
      <c r="R5" s="101">
        <v>240</v>
      </c>
      <c r="S5" s="87">
        <v>4794.7915362464</v>
      </c>
      <c r="T5" s="101">
        <v>6.7</v>
      </c>
      <c r="U5" s="87">
        <v>53.7</v>
      </c>
      <c r="V5" s="87">
        <v>119</v>
      </c>
      <c r="W5" s="87">
        <v>12.2</v>
      </c>
      <c r="X5" s="87">
        <v>43.7</v>
      </c>
      <c r="Y5" s="87">
        <v>7.2</v>
      </c>
      <c r="Z5" s="87">
        <v>1.3</v>
      </c>
      <c r="AA5" s="87">
        <v>5.4</v>
      </c>
      <c r="AB5" s="87">
        <v>0.9</v>
      </c>
      <c r="AC5" s="87">
        <v>5.7</v>
      </c>
      <c r="AD5" s="41">
        <v>32</v>
      </c>
      <c r="AE5" s="87">
        <v>1.2</v>
      </c>
      <c r="AF5" s="87">
        <v>3.4</v>
      </c>
      <c r="AG5" s="87">
        <v>3.5</v>
      </c>
      <c r="AH5" s="100">
        <v>0.5</v>
      </c>
    </row>
    <row r="6" spans="1:34" x14ac:dyDescent="0.35">
      <c r="A6" s="1">
        <v>2293043</v>
      </c>
      <c r="B6" s="1">
        <v>20150105</v>
      </c>
      <c r="C6" s="2">
        <v>405.89499999999998</v>
      </c>
      <c r="D6" s="2" t="s">
        <v>147</v>
      </c>
      <c r="E6" s="99">
        <v>17</v>
      </c>
      <c r="F6" s="87">
        <v>13.6</v>
      </c>
      <c r="G6" s="87">
        <v>79.900000000000006</v>
      </c>
      <c r="H6" s="100">
        <v>1.62</v>
      </c>
      <c r="I6" s="87">
        <v>13.4</v>
      </c>
      <c r="J6" s="101">
        <v>179</v>
      </c>
      <c r="K6" s="87">
        <v>622</v>
      </c>
      <c r="L6" s="87">
        <v>23.3</v>
      </c>
      <c r="M6" s="87">
        <v>4.2</v>
      </c>
      <c r="N6" s="101">
        <v>19.2</v>
      </c>
      <c r="O6" s="87">
        <v>1.8</v>
      </c>
      <c r="P6" s="87">
        <v>22</v>
      </c>
      <c r="Q6" s="3">
        <v>125</v>
      </c>
      <c r="R6" s="101">
        <v>364</v>
      </c>
      <c r="S6" s="87">
        <v>4794.7915362464</v>
      </c>
      <c r="T6" s="101">
        <v>10.6</v>
      </c>
      <c r="U6" s="87">
        <v>54.6</v>
      </c>
      <c r="V6" s="87">
        <v>113</v>
      </c>
      <c r="W6" s="87">
        <v>12.8</v>
      </c>
      <c r="X6" s="87">
        <v>46.3</v>
      </c>
      <c r="Y6" s="87">
        <v>8.5</v>
      </c>
      <c r="Z6" s="87">
        <v>1.8</v>
      </c>
      <c r="AA6" s="87">
        <v>7.6</v>
      </c>
      <c r="AB6" s="87">
        <v>1.6</v>
      </c>
      <c r="AC6" s="87">
        <v>8</v>
      </c>
      <c r="AD6" s="41">
        <v>41</v>
      </c>
      <c r="AE6" s="87">
        <v>1.8</v>
      </c>
      <c r="AF6" s="87">
        <v>5.0999999999999996</v>
      </c>
      <c r="AG6" s="87">
        <v>5</v>
      </c>
      <c r="AH6" s="100">
        <v>1.07</v>
      </c>
    </row>
    <row r="7" spans="1:34" x14ac:dyDescent="0.35">
      <c r="A7" s="1">
        <v>2293044</v>
      </c>
      <c r="B7" s="1">
        <v>20150106</v>
      </c>
      <c r="C7" s="2">
        <v>410.54499999999996</v>
      </c>
      <c r="D7" s="2" t="s">
        <v>147</v>
      </c>
      <c r="E7" s="99">
        <v>35</v>
      </c>
      <c r="F7" s="87">
        <v>31.6</v>
      </c>
      <c r="G7" s="87">
        <v>117</v>
      </c>
      <c r="H7" s="100">
        <v>0.44</v>
      </c>
      <c r="I7" s="87">
        <v>12.5</v>
      </c>
      <c r="J7" s="101">
        <v>134</v>
      </c>
      <c r="K7" s="87">
        <v>294</v>
      </c>
      <c r="L7" s="87">
        <v>14.8</v>
      </c>
      <c r="M7" s="87">
        <v>2.5</v>
      </c>
      <c r="N7" s="101">
        <v>12.7</v>
      </c>
      <c r="O7" s="87">
        <v>1.1000000000000001</v>
      </c>
      <c r="P7" s="87">
        <v>19.600000000000001</v>
      </c>
      <c r="Q7" s="3">
        <v>113</v>
      </c>
      <c r="R7" s="101">
        <v>151</v>
      </c>
      <c r="S7" s="87">
        <v>2996.7447101540001</v>
      </c>
      <c r="T7" s="101">
        <v>4.0999999999999996</v>
      </c>
      <c r="U7" s="87">
        <v>41.4</v>
      </c>
      <c r="V7" s="87">
        <v>85.9</v>
      </c>
      <c r="W7" s="87">
        <v>9.6999999999999993</v>
      </c>
      <c r="X7" s="87">
        <v>35.6</v>
      </c>
      <c r="Y7" s="87">
        <v>6.6</v>
      </c>
      <c r="Z7" s="87">
        <v>1.2</v>
      </c>
      <c r="AA7" s="87">
        <v>5.7</v>
      </c>
      <c r="AB7" s="87">
        <v>1</v>
      </c>
      <c r="AC7" s="87">
        <v>7.2</v>
      </c>
      <c r="AD7" s="41">
        <v>43</v>
      </c>
      <c r="AE7" s="87">
        <v>1.7</v>
      </c>
      <c r="AF7" s="87">
        <v>5.9</v>
      </c>
      <c r="AG7" s="87">
        <v>7.5</v>
      </c>
      <c r="AH7" s="100">
        <v>1.23</v>
      </c>
    </row>
    <row r="8" spans="1:34" x14ac:dyDescent="0.35">
      <c r="A8" s="1">
        <v>2293045</v>
      </c>
      <c r="B8" s="1">
        <v>20150107</v>
      </c>
      <c r="C8" s="2">
        <v>415.15</v>
      </c>
      <c r="D8" s="2" t="s">
        <v>147</v>
      </c>
      <c r="E8" s="99">
        <v>16</v>
      </c>
      <c r="F8" s="87">
        <v>17.7</v>
      </c>
      <c r="G8" s="87">
        <v>97.1</v>
      </c>
      <c r="H8" s="100">
        <v>0.71</v>
      </c>
      <c r="I8" s="87">
        <v>18.5</v>
      </c>
      <c r="J8" s="101">
        <v>205</v>
      </c>
      <c r="K8" s="87">
        <v>466</v>
      </c>
      <c r="L8" s="87">
        <v>21.6</v>
      </c>
      <c r="M8" s="87">
        <v>3.5</v>
      </c>
      <c r="N8" s="101">
        <v>20.2</v>
      </c>
      <c r="O8" s="87">
        <v>1.6</v>
      </c>
      <c r="P8" s="87">
        <v>20.2</v>
      </c>
      <c r="Q8" s="3">
        <v>148</v>
      </c>
      <c r="R8" s="101">
        <v>217</v>
      </c>
      <c r="S8" s="87">
        <v>5394.1404782772006</v>
      </c>
      <c r="T8" s="101">
        <v>6.1</v>
      </c>
      <c r="U8" s="87">
        <v>58.2</v>
      </c>
      <c r="V8" s="87">
        <v>123</v>
      </c>
      <c r="W8" s="87">
        <v>13.4</v>
      </c>
      <c r="X8" s="87">
        <v>48.4</v>
      </c>
      <c r="Y8" s="87">
        <v>8.8000000000000007</v>
      </c>
      <c r="Z8" s="87">
        <v>1.6</v>
      </c>
      <c r="AA8" s="87">
        <v>6.7</v>
      </c>
      <c r="AB8" s="87">
        <v>1.1000000000000001</v>
      </c>
      <c r="AC8" s="87">
        <v>6.4</v>
      </c>
      <c r="AD8" s="41">
        <v>36</v>
      </c>
      <c r="AE8" s="87">
        <v>1.3</v>
      </c>
      <c r="AF8" s="87">
        <v>3.8</v>
      </c>
      <c r="AG8" s="87">
        <v>3.7</v>
      </c>
      <c r="AH8" s="100">
        <v>0.59</v>
      </c>
    </row>
    <row r="9" spans="1:34" x14ac:dyDescent="0.35">
      <c r="A9" s="1">
        <v>2293046</v>
      </c>
      <c r="B9" s="1">
        <v>20150108</v>
      </c>
      <c r="C9" s="2">
        <v>419.85500000000002</v>
      </c>
      <c r="D9" s="2" t="s">
        <v>147</v>
      </c>
      <c r="E9" s="99">
        <v>20</v>
      </c>
      <c r="F9" s="87">
        <v>19.100000000000001</v>
      </c>
      <c r="G9" s="87">
        <v>105</v>
      </c>
      <c r="H9" s="100">
        <v>1.43</v>
      </c>
      <c r="I9" s="87">
        <v>18.7</v>
      </c>
      <c r="J9" s="101">
        <v>211</v>
      </c>
      <c r="K9" s="87">
        <v>471</v>
      </c>
      <c r="L9" s="87">
        <v>23.4</v>
      </c>
      <c r="M9" s="87">
        <v>4.0999999999999996</v>
      </c>
      <c r="N9" s="101">
        <v>22</v>
      </c>
      <c r="O9" s="87">
        <v>1.7</v>
      </c>
      <c r="P9" s="87">
        <v>29.3</v>
      </c>
      <c r="Q9" s="3">
        <v>157</v>
      </c>
      <c r="R9" s="101">
        <v>220</v>
      </c>
      <c r="S9" s="87">
        <v>5394.1404782772006</v>
      </c>
      <c r="T9" s="101">
        <v>6.3</v>
      </c>
      <c r="U9" s="87">
        <v>63.6</v>
      </c>
      <c r="V9" s="87">
        <v>134</v>
      </c>
      <c r="W9" s="87">
        <v>14.5</v>
      </c>
      <c r="X9" s="87">
        <v>52.3</v>
      </c>
      <c r="Y9" s="87">
        <v>8.9</v>
      </c>
      <c r="Z9" s="87">
        <v>1.7</v>
      </c>
      <c r="AA9" s="87">
        <v>6.6</v>
      </c>
      <c r="AB9" s="87">
        <v>1.1000000000000001</v>
      </c>
      <c r="AC9" s="87">
        <v>6.3</v>
      </c>
      <c r="AD9" s="41">
        <v>34</v>
      </c>
      <c r="AE9" s="87">
        <v>1.2</v>
      </c>
      <c r="AF9" s="87">
        <v>3.6</v>
      </c>
      <c r="AG9" s="87">
        <v>3.6</v>
      </c>
      <c r="AH9" s="100">
        <v>0.5</v>
      </c>
    </row>
    <row r="10" spans="1:34" x14ac:dyDescent="0.35">
      <c r="A10" s="1">
        <v>2293047</v>
      </c>
      <c r="B10" s="1">
        <v>20150109</v>
      </c>
      <c r="C10" s="2">
        <v>424.61</v>
      </c>
      <c r="D10" s="2" t="s">
        <v>147</v>
      </c>
      <c r="E10" s="99">
        <v>24</v>
      </c>
      <c r="F10" s="87">
        <v>19.3</v>
      </c>
      <c r="G10" s="87">
        <v>98.5</v>
      </c>
      <c r="H10" s="100">
        <v>0.7</v>
      </c>
      <c r="I10" s="87">
        <v>17.8</v>
      </c>
      <c r="J10" s="101">
        <v>199</v>
      </c>
      <c r="K10" s="87">
        <v>466</v>
      </c>
      <c r="L10" s="87">
        <v>21.6</v>
      </c>
      <c r="M10" s="87">
        <v>3.4</v>
      </c>
      <c r="N10" s="101">
        <v>18.7</v>
      </c>
      <c r="O10" s="87">
        <v>1.5</v>
      </c>
      <c r="P10" s="87">
        <v>21.9</v>
      </c>
      <c r="Q10" s="3">
        <v>135</v>
      </c>
      <c r="R10" s="101">
        <v>209</v>
      </c>
      <c r="S10" s="87">
        <v>4794.7915362464</v>
      </c>
      <c r="T10" s="101">
        <v>5.9</v>
      </c>
      <c r="U10" s="87">
        <v>56.6</v>
      </c>
      <c r="V10" s="87">
        <v>121</v>
      </c>
      <c r="W10" s="87">
        <v>13</v>
      </c>
      <c r="X10" s="87">
        <v>47</v>
      </c>
      <c r="Y10" s="87">
        <v>8.5</v>
      </c>
      <c r="Z10" s="87">
        <v>1.5</v>
      </c>
      <c r="AA10" s="87">
        <v>6.4</v>
      </c>
      <c r="AB10" s="87">
        <v>1</v>
      </c>
      <c r="AC10" s="87">
        <v>6.2</v>
      </c>
      <c r="AD10" s="41">
        <v>34</v>
      </c>
      <c r="AE10" s="87">
        <v>1.2</v>
      </c>
      <c r="AF10" s="87">
        <v>3.8</v>
      </c>
      <c r="AG10" s="87">
        <v>4</v>
      </c>
      <c r="AH10" s="100">
        <v>0.56999999999999995</v>
      </c>
    </row>
    <row r="11" spans="1:34" x14ac:dyDescent="0.35">
      <c r="A11" s="1">
        <v>2293048</v>
      </c>
      <c r="B11" s="1">
        <v>20150110</v>
      </c>
      <c r="C11" s="2">
        <v>429.26499999999999</v>
      </c>
      <c r="D11" s="2" t="s">
        <v>147</v>
      </c>
      <c r="E11" s="99">
        <v>18</v>
      </c>
      <c r="F11" s="87">
        <v>16</v>
      </c>
      <c r="G11" s="87">
        <v>103</v>
      </c>
      <c r="H11" s="100">
        <v>1.02</v>
      </c>
      <c r="I11" s="87">
        <v>19.100000000000001</v>
      </c>
      <c r="J11" s="101">
        <v>215</v>
      </c>
      <c r="K11" s="87">
        <v>520</v>
      </c>
      <c r="L11" s="87">
        <v>21.3</v>
      </c>
      <c r="M11" s="87">
        <v>4</v>
      </c>
      <c r="N11" s="101">
        <v>21.8</v>
      </c>
      <c r="O11" s="87">
        <v>1.8</v>
      </c>
      <c r="P11" s="87">
        <v>24.2</v>
      </c>
      <c r="Q11" s="3">
        <v>155</v>
      </c>
      <c r="R11" s="101">
        <v>287</v>
      </c>
      <c r="S11" s="87">
        <v>5394.1404782772006</v>
      </c>
      <c r="T11" s="101">
        <v>7.9</v>
      </c>
      <c r="U11" s="87">
        <v>63.3</v>
      </c>
      <c r="V11" s="87">
        <v>139</v>
      </c>
      <c r="W11" s="87">
        <v>14.8</v>
      </c>
      <c r="X11" s="87">
        <v>52.3</v>
      </c>
      <c r="Y11" s="87">
        <v>8.8000000000000007</v>
      </c>
      <c r="Z11" s="87">
        <v>1.5</v>
      </c>
      <c r="AA11" s="87">
        <v>7</v>
      </c>
      <c r="AB11" s="87">
        <v>1.1000000000000001</v>
      </c>
      <c r="AC11" s="87">
        <v>6.5</v>
      </c>
      <c r="AD11" s="41">
        <v>40</v>
      </c>
      <c r="AE11" s="87">
        <v>1.3</v>
      </c>
      <c r="AF11" s="87">
        <v>3.7</v>
      </c>
      <c r="AG11" s="87">
        <v>3.4</v>
      </c>
      <c r="AH11" s="100">
        <v>0.53</v>
      </c>
    </row>
    <row r="12" spans="1:34" x14ac:dyDescent="0.35">
      <c r="A12" s="1">
        <v>2293049</v>
      </c>
      <c r="B12" s="1">
        <v>20150111</v>
      </c>
      <c r="C12" s="2">
        <v>433.875</v>
      </c>
      <c r="D12" s="2" t="s">
        <v>147</v>
      </c>
      <c r="E12" s="99">
        <v>25</v>
      </c>
      <c r="F12" s="87">
        <v>15.9</v>
      </c>
      <c r="G12" s="87">
        <v>95.5</v>
      </c>
      <c r="H12" s="100">
        <v>0.87</v>
      </c>
      <c r="I12" s="87">
        <v>15.1</v>
      </c>
      <c r="J12" s="101">
        <v>185</v>
      </c>
      <c r="K12" s="87">
        <v>565</v>
      </c>
      <c r="L12" s="87">
        <v>22.2</v>
      </c>
      <c r="M12" s="87">
        <v>3.9</v>
      </c>
      <c r="N12" s="101">
        <v>19.399999999999999</v>
      </c>
      <c r="O12" s="87">
        <v>1.6</v>
      </c>
      <c r="P12" s="87">
        <v>28.7</v>
      </c>
      <c r="Q12" s="3">
        <v>133</v>
      </c>
      <c r="R12" s="101">
        <v>261</v>
      </c>
      <c r="S12" s="87">
        <v>4794.7915362464</v>
      </c>
      <c r="T12" s="101">
        <v>6.8</v>
      </c>
      <c r="U12" s="87">
        <v>57.9</v>
      </c>
      <c r="V12" s="87">
        <v>122</v>
      </c>
      <c r="W12" s="87">
        <v>13.1</v>
      </c>
      <c r="X12" s="87">
        <v>46.6</v>
      </c>
      <c r="Y12" s="87">
        <v>7.9</v>
      </c>
      <c r="Z12" s="87">
        <v>1.5</v>
      </c>
      <c r="AA12" s="87">
        <v>6.6</v>
      </c>
      <c r="AB12" s="87">
        <v>1.1000000000000001</v>
      </c>
      <c r="AC12" s="87">
        <v>6.7</v>
      </c>
      <c r="AD12" s="41">
        <v>34</v>
      </c>
      <c r="AE12" s="87">
        <v>1.3</v>
      </c>
      <c r="AF12" s="87">
        <v>4</v>
      </c>
      <c r="AG12" s="87">
        <v>4.2</v>
      </c>
      <c r="AH12" s="100">
        <v>0.64</v>
      </c>
    </row>
    <row r="13" spans="1:34" x14ac:dyDescent="0.35">
      <c r="A13" s="1">
        <v>2293050</v>
      </c>
      <c r="B13" s="1">
        <v>20150112</v>
      </c>
      <c r="C13" s="2">
        <v>438.53</v>
      </c>
      <c r="D13" s="2" t="s">
        <v>147</v>
      </c>
      <c r="E13" s="99">
        <v>18</v>
      </c>
      <c r="F13" s="87">
        <v>21.8</v>
      </c>
      <c r="G13" s="87">
        <v>113</v>
      </c>
      <c r="H13" s="100">
        <v>0.8</v>
      </c>
      <c r="I13" s="87">
        <v>16.5</v>
      </c>
      <c r="J13" s="101">
        <v>194</v>
      </c>
      <c r="K13" s="87">
        <v>429</v>
      </c>
      <c r="L13" s="87">
        <v>21.6</v>
      </c>
      <c r="M13" s="87">
        <v>3.6</v>
      </c>
      <c r="N13" s="101">
        <v>19.899999999999999</v>
      </c>
      <c r="O13" s="87">
        <v>1.6</v>
      </c>
      <c r="P13" s="87">
        <v>22.2</v>
      </c>
      <c r="Q13" s="3">
        <v>144</v>
      </c>
      <c r="R13" s="101">
        <v>207</v>
      </c>
      <c r="S13" s="87">
        <v>4794.7915362464</v>
      </c>
      <c r="T13" s="101">
        <v>5.8</v>
      </c>
      <c r="U13" s="87">
        <v>57.2</v>
      </c>
      <c r="V13" s="87">
        <v>125</v>
      </c>
      <c r="W13" s="87">
        <v>13</v>
      </c>
      <c r="X13" s="87">
        <v>46.7</v>
      </c>
      <c r="Y13" s="87">
        <v>8.5</v>
      </c>
      <c r="Z13" s="87">
        <v>1.6</v>
      </c>
      <c r="AA13" s="87">
        <v>6.7</v>
      </c>
      <c r="AB13" s="87">
        <v>1.1000000000000001</v>
      </c>
      <c r="AC13" s="87">
        <v>6.7</v>
      </c>
      <c r="AD13" s="41">
        <v>36</v>
      </c>
      <c r="AE13" s="87">
        <v>1.4</v>
      </c>
      <c r="AF13" s="87">
        <v>4</v>
      </c>
      <c r="AG13" s="87">
        <v>4.4000000000000004</v>
      </c>
      <c r="AH13" s="100">
        <v>0.63</v>
      </c>
    </row>
    <row r="14" spans="1:34" x14ac:dyDescent="0.35">
      <c r="A14" s="1">
        <v>2293051</v>
      </c>
      <c r="B14" s="1">
        <v>20150113</v>
      </c>
      <c r="C14" s="2">
        <v>443.26499999999999</v>
      </c>
      <c r="D14" s="2" t="s">
        <v>147</v>
      </c>
      <c r="E14" s="99">
        <v>17</v>
      </c>
      <c r="F14" s="87">
        <v>17.5</v>
      </c>
      <c r="G14" s="87">
        <v>111</v>
      </c>
      <c r="H14" s="100">
        <v>0.55000000000000004</v>
      </c>
      <c r="I14" s="87">
        <v>17.399999999999999</v>
      </c>
      <c r="J14" s="101">
        <v>203</v>
      </c>
      <c r="K14" s="87">
        <v>408</v>
      </c>
      <c r="L14" s="87">
        <v>18.8</v>
      </c>
      <c r="M14" s="87">
        <v>3.8</v>
      </c>
      <c r="N14" s="101">
        <v>20.6</v>
      </c>
      <c r="O14" s="87">
        <v>1.6</v>
      </c>
      <c r="P14" s="87">
        <v>26.4</v>
      </c>
      <c r="Q14" s="3">
        <v>143</v>
      </c>
      <c r="R14" s="101">
        <v>210</v>
      </c>
      <c r="S14" s="87">
        <v>5394.1404782772006</v>
      </c>
      <c r="T14" s="101">
        <v>5.8</v>
      </c>
      <c r="U14" s="87">
        <v>55.6</v>
      </c>
      <c r="V14" s="87">
        <v>123</v>
      </c>
      <c r="W14" s="87">
        <v>12.6</v>
      </c>
      <c r="X14" s="87">
        <v>44.9</v>
      </c>
      <c r="Y14" s="87">
        <v>7.9</v>
      </c>
      <c r="Z14" s="87">
        <v>1.3</v>
      </c>
      <c r="AA14" s="87">
        <v>5.6</v>
      </c>
      <c r="AB14" s="87">
        <v>0.8</v>
      </c>
      <c r="AC14" s="87">
        <v>5.3</v>
      </c>
      <c r="AD14" s="41">
        <v>30</v>
      </c>
      <c r="AE14" s="87">
        <v>1</v>
      </c>
      <c r="AF14" s="87">
        <v>3</v>
      </c>
      <c r="AG14" s="87">
        <v>3.1</v>
      </c>
      <c r="AH14" s="100">
        <v>0.45</v>
      </c>
    </row>
    <row r="15" spans="1:34" x14ac:dyDescent="0.35">
      <c r="A15" s="1">
        <v>2293052</v>
      </c>
      <c r="B15" s="1">
        <v>20150114</v>
      </c>
      <c r="C15" s="2">
        <v>447.95</v>
      </c>
      <c r="D15" s="2" t="s">
        <v>147</v>
      </c>
      <c r="E15" s="99">
        <v>20</v>
      </c>
      <c r="F15" s="87">
        <v>17.3</v>
      </c>
      <c r="G15" s="87">
        <v>97.3</v>
      </c>
      <c r="H15" s="100">
        <v>0.85</v>
      </c>
      <c r="I15" s="87">
        <v>16</v>
      </c>
      <c r="J15" s="101">
        <v>197</v>
      </c>
      <c r="K15" s="87">
        <v>538</v>
      </c>
      <c r="L15" s="87">
        <v>23.9</v>
      </c>
      <c r="M15" s="87">
        <v>4</v>
      </c>
      <c r="N15" s="101">
        <v>21</v>
      </c>
      <c r="O15" s="87">
        <v>1.6</v>
      </c>
      <c r="P15" s="87">
        <v>33.9</v>
      </c>
      <c r="Q15" s="3">
        <v>124</v>
      </c>
      <c r="R15" s="101">
        <v>274</v>
      </c>
      <c r="S15" s="87">
        <v>5394.1404782772006</v>
      </c>
      <c r="T15" s="101">
        <v>7.6</v>
      </c>
      <c r="U15" s="87">
        <v>59.6</v>
      </c>
      <c r="V15" s="87">
        <v>125</v>
      </c>
      <c r="W15" s="87">
        <v>13.3</v>
      </c>
      <c r="X15" s="87">
        <v>47</v>
      </c>
      <c r="Y15" s="87">
        <v>7.9</v>
      </c>
      <c r="Z15" s="87">
        <v>1.5</v>
      </c>
      <c r="AA15" s="87">
        <v>6.7</v>
      </c>
      <c r="AB15" s="87">
        <v>1.1000000000000001</v>
      </c>
      <c r="AC15" s="87">
        <v>6.6</v>
      </c>
      <c r="AD15" s="41">
        <v>35</v>
      </c>
      <c r="AE15" s="87">
        <v>1.4</v>
      </c>
      <c r="AF15" s="87">
        <v>3.9</v>
      </c>
      <c r="AG15" s="87">
        <v>4.0999999999999996</v>
      </c>
      <c r="AH15" s="100">
        <v>0.64</v>
      </c>
    </row>
    <row r="16" spans="1:34" x14ac:dyDescent="0.35">
      <c r="A16" s="1">
        <v>2293053</v>
      </c>
      <c r="B16" s="1">
        <v>20150115</v>
      </c>
      <c r="C16" s="2">
        <v>452.63499999999999</v>
      </c>
      <c r="D16" s="2" t="s">
        <v>147</v>
      </c>
      <c r="E16" s="99">
        <v>15</v>
      </c>
      <c r="F16" s="87">
        <v>22</v>
      </c>
      <c r="G16" s="87">
        <v>124</v>
      </c>
      <c r="H16" s="100">
        <v>1.1200000000000001</v>
      </c>
      <c r="I16" s="87">
        <v>21.1</v>
      </c>
      <c r="J16" s="101">
        <v>219</v>
      </c>
      <c r="K16" s="87">
        <v>424</v>
      </c>
      <c r="L16" s="87">
        <v>33.6</v>
      </c>
      <c r="M16" s="87">
        <v>4.9000000000000004</v>
      </c>
      <c r="N16" s="101">
        <v>26.5</v>
      </c>
      <c r="O16" s="87">
        <v>2.2000000000000002</v>
      </c>
      <c r="P16" s="87">
        <v>29.4</v>
      </c>
      <c r="Q16" s="3">
        <v>164</v>
      </c>
      <c r="R16" s="101">
        <v>260</v>
      </c>
      <c r="S16" s="87">
        <v>5993.4894203080003</v>
      </c>
      <c r="T16" s="101">
        <v>7.5</v>
      </c>
      <c r="U16" s="87">
        <v>88.4</v>
      </c>
      <c r="V16" s="87">
        <v>185</v>
      </c>
      <c r="W16" s="87">
        <v>19.899999999999999</v>
      </c>
      <c r="X16" s="87">
        <v>71.099999999999994</v>
      </c>
      <c r="Y16" s="87">
        <v>12.1</v>
      </c>
      <c r="Z16" s="87">
        <v>2.2000000000000002</v>
      </c>
      <c r="AA16" s="87">
        <v>8.6</v>
      </c>
      <c r="AB16" s="87">
        <v>1.4</v>
      </c>
      <c r="AC16" s="87">
        <v>7.9</v>
      </c>
      <c r="AD16" s="41">
        <v>38</v>
      </c>
      <c r="AE16" s="87">
        <v>1.6</v>
      </c>
      <c r="AF16" s="87">
        <v>4.8</v>
      </c>
      <c r="AG16" s="87">
        <v>4.9000000000000004</v>
      </c>
      <c r="AH16" s="100">
        <v>0.87</v>
      </c>
    </row>
    <row r="17" spans="1:34" x14ac:dyDescent="0.35">
      <c r="A17" s="1">
        <v>2293054</v>
      </c>
      <c r="B17" s="1">
        <v>20150116</v>
      </c>
      <c r="C17" s="2">
        <v>457.05499999999995</v>
      </c>
      <c r="D17" s="2" t="s">
        <v>147</v>
      </c>
      <c r="E17" s="99">
        <v>25</v>
      </c>
      <c r="F17" s="87">
        <v>16</v>
      </c>
      <c r="G17" s="87">
        <v>91</v>
      </c>
      <c r="H17" s="100">
        <v>0.84</v>
      </c>
      <c r="I17" s="87">
        <v>15</v>
      </c>
      <c r="J17" s="101">
        <v>197</v>
      </c>
      <c r="K17" s="87">
        <v>544</v>
      </c>
      <c r="L17" s="87">
        <v>24.7</v>
      </c>
      <c r="M17" s="87">
        <v>4.2</v>
      </c>
      <c r="N17" s="101">
        <v>21.1</v>
      </c>
      <c r="O17" s="87">
        <v>1.7</v>
      </c>
      <c r="P17" s="87">
        <v>30.9</v>
      </c>
      <c r="Q17" s="3">
        <v>121</v>
      </c>
      <c r="R17" s="101">
        <v>307</v>
      </c>
      <c r="S17" s="87">
        <v>5394.1404782772006</v>
      </c>
      <c r="T17" s="101">
        <v>8.6999999999999993</v>
      </c>
      <c r="U17" s="87">
        <v>58.6</v>
      </c>
      <c r="V17" s="87">
        <v>125</v>
      </c>
      <c r="W17" s="87">
        <v>13.6</v>
      </c>
      <c r="X17" s="87">
        <v>49.9</v>
      </c>
      <c r="Y17" s="87">
        <v>9</v>
      </c>
      <c r="Z17" s="87">
        <v>1.5</v>
      </c>
      <c r="AA17" s="87">
        <v>7</v>
      </c>
      <c r="AB17" s="87">
        <v>1.1000000000000001</v>
      </c>
      <c r="AC17" s="87">
        <v>7</v>
      </c>
      <c r="AD17" s="41">
        <v>34</v>
      </c>
      <c r="AE17" s="87">
        <v>1.3</v>
      </c>
      <c r="AF17" s="87">
        <v>4.2</v>
      </c>
      <c r="AG17" s="87">
        <v>4.2</v>
      </c>
      <c r="AH17" s="100">
        <v>0.62</v>
      </c>
    </row>
    <row r="18" spans="1:34" x14ac:dyDescent="0.35">
      <c r="A18" s="1">
        <v>2293055</v>
      </c>
      <c r="B18" s="1">
        <v>20150117</v>
      </c>
      <c r="C18" s="2">
        <v>468.995</v>
      </c>
      <c r="D18" s="2" t="s">
        <v>147</v>
      </c>
      <c r="E18" s="99">
        <v>21</v>
      </c>
      <c r="F18" s="87">
        <v>20.100000000000001</v>
      </c>
      <c r="G18" s="87">
        <v>124</v>
      </c>
      <c r="H18" s="100">
        <v>0.97</v>
      </c>
      <c r="I18" s="87">
        <v>18.3</v>
      </c>
      <c r="J18" s="101">
        <v>226</v>
      </c>
      <c r="K18" s="87">
        <v>554</v>
      </c>
      <c r="L18" s="87">
        <v>29.6</v>
      </c>
      <c r="M18" s="87">
        <v>5</v>
      </c>
      <c r="N18" s="101">
        <v>26.8</v>
      </c>
      <c r="O18" s="87">
        <v>2.1</v>
      </c>
      <c r="P18" s="87">
        <v>35.5</v>
      </c>
      <c r="Q18" s="3">
        <v>135</v>
      </c>
      <c r="R18" s="101">
        <v>323</v>
      </c>
      <c r="S18" s="87">
        <v>5993.4894203080003</v>
      </c>
      <c r="T18" s="101">
        <v>8.8000000000000007</v>
      </c>
      <c r="U18" s="87">
        <v>78.3</v>
      </c>
      <c r="V18" s="87">
        <v>162</v>
      </c>
      <c r="W18" s="87">
        <v>17.8</v>
      </c>
      <c r="X18" s="87">
        <v>63.4</v>
      </c>
      <c r="Y18" s="87">
        <v>11.2</v>
      </c>
      <c r="Z18" s="87">
        <v>2.1</v>
      </c>
      <c r="AA18" s="87">
        <v>9</v>
      </c>
      <c r="AB18" s="87">
        <v>1.4</v>
      </c>
      <c r="AC18" s="87">
        <v>8.6</v>
      </c>
      <c r="AD18" s="41">
        <v>39</v>
      </c>
      <c r="AE18" s="87">
        <v>1.7</v>
      </c>
      <c r="AF18" s="87">
        <v>5</v>
      </c>
      <c r="AG18" s="87">
        <v>5.3</v>
      </c>
      <c r="AH18" s="100">
        <v>0.8</v>
      </c>
    </row>
    <row r="19" spans="1:34" x14ac:dyDescent="0.35">
      <c r="A19" s="1">
        <v>2293056</v>
      </c>
      <c r="B19" s="1">
        <v>20150118</v>
      </c>
      <c r="C19" s="2">
        <v>471.23500000000001</v>
      </c>
      <c r="D19" s="2" t="s">
        <v>147</v>
      </c>
      <c r="E19" s="99">
        <v>20</v>
      </c>
      <c r="F19" s="87">
        <v>10.5</v>
      </c>
      <c r="G19" s="87">
        <v>61.7</v>
      </c>
      <c r="H19" s="100">
        <v>0.37</v>
      </c>
      <c r="I19" s="87">
        <v>7.9</v>
      </c>
      <c r="J19" s="101">
        <v>127</v>
      </c>
      <c r="K19" s="87">
        <v>966</v>
      </c>
      <c r="L19" s="87">
        <v>26.4</v>
      </c>
      <c r="M19" s="87">
        <v>4.8</v>
      </c>
      <c r="N19" s="101">
        <v>17</v>
      </c>
      <c r="O19" s="87">
        <v>1.4</v>
      </c>
      <c r="P19" s="87">
        <v>18.5</v>
      </c>
      <c r="Q19" s="3">
        <v>87</v>
      </c>
      <c r="R19" s="101">
        <v>576</v>
      </c>
      <c r="S19" s="87">
        <v>4195.4425942155995</v>
      </c>
      <c r="T19" s="101">
        <v>15.6</v>
      </c>
      <c r="U19" s="87">
        <v>57.3</v>
      </c>
      <c r="V19" s="87">
        <v>120</v>
      </c>
      <c r="W19" s="87">
        <v>13.7</v>
      </c>
      <c r="X19" s="87">
        <v>51</v>
      </c>
      <c r="Y19" s="87">
        <v>10.4</v>
      </c>
      <c r="Z19" s="87">
        <v>1.7</v>
      </c>
      <c r="AA19" s="87">
        <v>9.5</v>
      </c>
      <c r="AB19" s="87">
        <v>1.6</v>
      </c>
      <c r="AC19" s="87">
        <v>10</v>
      </c>
      <c r="AD19" s="41">
        <v>50</v>
      </c>
      <c r="AE19" s="87">
        <v>2</v>
      </c>
      <c r="AF19" s="87">
        <v>6.1</v>
      </c>
      <c r="AG19" s="87">
        <v>5.8</v>
      </c>
      <c r="AH19" s="100">
        <v>0.95</v>
      </c>
    </row>
    <row r="20" spans="1:34" x14ac:dyDescent="0.35">
      <c r="A20" s="1">
        <v>2293057</v>
      </c>
      <c r="B20" s="1">
        <v>20150119</v>
      </c>
      <c r="C20" s="2">
        <v>475.90499999999997</v>
      </c>
      <c r="D20" s="2" t="s">
        <v>147</v>
      </c>
      <c r="E20" s="99">
        <v>22</v>
      </c>
      <c r="F20" s="87">
        <v>13.5</v>
      </c>
      <c r="G20" s="87">
        <v>81.099999999999994</v>
      </c>
      <c r="H20" s="100">
        <v>0.67</v>
      </c>
      <c r="I20" s="87">
        <v>11.5</v>
      </c>
      <c r="J20" s="101">
        <v>162</v>
      </c>
      <c r="K20" s="87">
        <v>766</v>
      </c>
      <c r="L20" s="87">
        <v>19.3</v>
      </c>
      <c r="M20" s="87">
        <v>3.9</v>
      </c>
      <c r="N20" s="101">
        <v>19.5</v>
      </c>
      <c r="O20" s="87">
        <v>1.6</v>
      </c>
      <c r="P20" s="87">
        <v>28.4</v>
      </c>
      <c r="Q20" s="3">
        <v>103</v>
      </c>
      <c r="R20" s="101">
        <v>266</v>
      </c>
      <c r="S20" s="87">
        <v>4794.7915362464</v>
      </c>
      <c r="T20" s="101">
        <v>7.6</v>
      </c>
      <c r="U20" s="87">
        <v>49.5</v>
      </c>
      <c r="V20" s="87">
        <v>104</v>
      </c>
      <c r="W20" s="87">
        <v>11.5</v>
      </c>
      <c r="X20" s="87">
        <v>41.6</v>
      </c>
      <c r="Y20" s="87">
        <v>7.2</v>
      </c>
      <c r="Z20" s="87">
        <v>1.4</v>
      </c>
      <c r="AA20" s="87">
        <v>6.8</v>
      </c>
      <c r="AB20" s="87">
        <v>1</v>
      </c>
      <c r="AC20" s="87">
        <v>6.2</v>
      </c>
      <c r="AD20" s="41">
        <v>33</v>
      </c>
      <c r="AE20" s="87">
        <v>1.2</v>
      </c>
      <c r="AF20" s="87">
        <v>3.5</v>
      </c>
      <c r="AG20" s="87">
        <v>3.5</v>
      </c>
      <c r="AH20" s="100">
        <v>0.55000000000000004</v>
      </c>
    </row>
    <row r="21" spans="1:34" x14ac:dyDescent="0.35">
      <c r="A21" s="1">
        <v>2293058</v>
      </c>
      <c r="B21" s="1">
        <v>20150120</v>
      </c>
      <c r="C21" s="2">
        <v>480.64499999999998</v>
      </c>
      <c r="D21" s="2" t="s">
        <v>147</v>
      </c>
      <c r="E21" s="99">
        <v>18</v>
      </c>
      <c r="F21" s="87">
        <v>21.1</v>
      </c>
      <c r="G21" s="87">
        <v>91.9</v>
      </c>
      <c r="H21" s="100">
        <v>0.91</v>
      </c>
      <c r="I21" s="87">
        <v>6.6</v>
      </c>
      <c r="J21" s="101">
        <v>88.8</v>
      </c>
      <c r="K21" s="87">
        <v>306</v>
      </c>
      <c r="L21" s="87">
        <v>11.9</v>
      </c>
      <c r="M21" s="87">
        <v>2</v>
      </c>
      <c r="N21" s="101">
        <v>9.4</v>
      </c>
      <c r="O21" s="87">
        <v>0.8</v>
      </c>
      <c r="P21" s="87">
        <v>17.2</v>
      </c>
      <c r="Q21" s="3">
        <v>60</v>
      </c>
      <c r="R21" s="101">
        <v>126</v>
      </c>
      <c r="S21" s="87">
        <v>1798.0468260923997</v>
      </c>
      <c r="T21" s="101">
        <v>3.3</v>
      </c>
      <c r="U21" s="87">
        <v>27.9</v>
      </c>
      <c r="V21" s="87">
        <v>59.9</v>
      </c>
      <c r="W21" s="87">
        <v>6.4</v>
      </c>
      <c r="X21" s="87">
        <v>23.3</v>
      </c>
      <c r="Y21" s="87">
        <v>4</v>
      </c>
      <c r="Z21" s="87">
        <v>0.8</v>
      </c>
      <c r="AA21" s="87">
        <v>4.2</v>
      </c>
      <c r="AB21" s="87">
        <v>0.8</v>
      </c>
      <c r="AC21" s="87">
        <v>5.5</v>
      </c>
      <c r="AD21" s="41">
        <v>34</v>
      </c>
      <c r="AE21" s="87">
        <v>1.4</v>
      </c>
      <c r="AF21" s="87">
        <v>4.7</v>
      </c>
      <c r="AG21" s="87">
        <v>6</v>
      </c>
      <c r="AH21" s="100">
        <v>0.99</v>
      </c>
    </row>
    <row r="22" spans="1:34" x14ac:dyDescent="0.35">
      <c r="A22" s="1">
        <v>2293059</v>
      </c>
      <c r="B22" s="1">
        <v>20150121</v>
      </c>
      <c r="C22" s="2">
        <v>485.44499999999999</v>
      </c>
      <c r="D22" s="2" t="s">
        <v>147</v>
      </c>
      <c r="E22" s="99">
        <v>19</v>
      </c>
      <c r="F22" s="87">
        <v>15.7</v>
      </c>
      <c r="G22" s="87">
        <v>101</v>
      </c>
      <c r="H22" s="100">
        <v>1.5</v>
      </c>
      <c r="I22" s="87">
        <v>13.2</v>
      </c>
      <c r="J22" s="101">
        <v>179</v>
      </c>
      <c r="K22" s="87">
        <v>582</v>
      </c>
      <c r="L22" s="87">
        <v>21.1</v>
      </c>
      <c r="M22" s="87">
        <v>3.8</v>
      </c>
      <c r="N22" s="101">
        <v>18.600000000000001</v>
      </c>
      <c r="O22" s="87">
        <v>1.5</v>
      </c>
      <c r="P22" s="87">
        <v>29.8</v>
      </c>
      <c r="Q22" s="3">
        <v>103</v>
      </c>
      <c r="R22" s="101">
        <v>254</v>
      </c>
      <c r="S22" s="87">
        <v>4794.7915362464</v>
      </c>
      <c r="T22" s="101">
        <v>7</v>
      </c>
      <c r="U22" s="87">
        <v>51.5</v>
      </c>
      <c r="V22" s="87">
        <v>108</v>
      </c>
      <c r="W22" s="87">
        <v>12.4</v>
      </c>
      <c r="X22" s="87">
        <v>44.6</v>
      </c>
      <c r="Y22" s="87">
        <v>8.3000000000000007</v>
      </c>
      <c r="Z22" s="87">
        <v>1.5</v>
      </c>
      <c r="AA22" s="87">
        <v>7.1</v>
      </c>
      <c r="AB22" s="87">
        <v>1.1000000000000001</v>
      </c>
      <c r="AC22" s="87">
        <v>7</v>
      </c>
      <c r="AD22" s="41">
        <v>34</v>
      </c>
      <c r="AE22" s="87">
        <v>1.4</v>
      </c>
      <c r="AF22" s="87">
        <v>4</v>
      </c>
      <c r="AG22" s="87">
        <v>4</v>
      </c>
      <c r="AH22" s="100">
        <v>0.59</v>
      </c>
    </row>
    <row r="23" spans="1:34" x14ac:dyDescent="0.35">
      <c r="A23" s="1">
        <v>2293060</v>
      </c>
      <c r="B23" s="1">
        <v>20150122</v>
      </c>
      <c r="C23" s="2">
        <v>490.13499999999999</v>
      </c>
      <c r="D23" s="2" t="s">
        <v>147</v>
      </c>
      <c r="E23" s="99">
        <v>28</v>
      </c>
      <c r="F23" s="87">
        <v>19</v>
      </c>
      <c r="G23" s="87">
        <v>123</v>
      </c>
      <c r="H23" s="100">
        <v>0.92</v>
      </c>
      <c r="I23" s="87">
        <v>18.3</v>
      </c>
      <c r="J23" s="101">
        <v>222</v>
      </c>
      <c r="K23" s="87">
        <v>440</v>
      </c>
      <c r="L23" s="87">
        <v>25.5</v>
      </c>
      <c r="M23" s="87">
        <v>4.2</v>
      </c>
      <c r="N23" s="101">
        <v>21.7</v>
      </c>
      <c r="O23" s="87">
        <v>1.7</v>
      </c>
      <c r="P23" s="87">
        <v>45</v>
      </c>
      <c r="Q23" s="3">
        <v>125</v>
      </c>
      <c r="R23" s="101">
        <v>253</v>
      </c>
      <c r="S23" s="87">
        <v>4794.7915362464</v>
      </c>
      <c r="T23" s="101">
        <v>7.2</v>
      </c>
      <c r="U23" s="87">
        <v>68.099999999999994</v>
      </c>
      <c r="V23" s="87">
        <v>143</v>
      </c>
      <c r="W23" s="87">
        <v>15.9</v>
      </c>
      <c r="X23" s="87">
        <v>57.4</v>
      </c>
      <c r="Y23" s="87">
        <v>9.5</v>
      </c>
      <c r="Z23" s="87">
        <v>1.7</v>
      </c>
      <c r="AA23" s="87">
        <v>7.7</v>
      </c>
      <c r="AB23" s="87">
        <v>1.2</v>
      </c>
      <c r="AC23" s="87">
        <v>7.5</v>
      </c>
      <c r="AD23" s="41">
        <v>32</v>
      </c>
      <c r="AE23" s="87">
        <v>1.4</v>
      </c>
      <c r="AF23" s="87">
        <v>4.3</v>
      </c>
      <c r="AG23" s="87">
        <v>4.3</v>
      </c>
      <c r="AH23" s="100">
        <v>0.63</v>
      </c>
    </row>
    <row r="24" spans="1:34" x14ac:dyDescent="0.35">
      <c r="A24" s="1">
        <v>2293061</v>
      </c>
      <c r="B24" s="1">
        <v>20150123</v>
      </c>
      <c r="C24" s="2">
        <v>494.76499999999999</v>
      </c>
      <c r="D24" s="2" t="s">
        <v>147</v>
      </c>
      <c r="E24" s="99">
        <v>23</v>
      </c>
      <c r="F24" s="87">
        <v>14.3</v>
      </c>
      <c r="G24" s="87">
        <v>90.1</v>
      </c>
      <c r="H24" s="100">
        <v>0.82</v>
      </c>
      <c r="I24" s="87">
        <v>13.5</v>
      </c>
      <c r="J24" s="101">
        <v>186</v>
      </c>
      <c r="K24" s="87">
        <v>555</v>
      </c>
      <c r="L24" s="87">
        <v>21.9</v>
      </c>
      <c r="M24" s="87">
        <v>3.8</v>
      </c>
      <c r="N24" s="101">
        <v>19.7</v>
      </c>
      <c r="O24" s="87">
        <v>1.6</v>
      </c>
      <c r="P24" s="87">
        <v>30.5</v>
      </c>
      <c r="Q24" s="3">
        <v>102</v>
      </c>
      <c r="R24" s="101">
        <v>291</v>
      </c>
      <c r="S24" s="87">
        <v>4794.7915362464</v>
      </c>
      <c r="T24" s="101">
        <v>8.1</v>
      </c>
      <c r="U24" s="87">
        <v>56.4</v>
      </c>
      <c r="V24" s="87">
        <v>120</v>
      </c>
      <c r="W24" s="87">
        <v>12.9</v>
      </c>
      <c r="X24" s="87">
        <v>46.7</v>
      </c>
      <c r="Y24" s="87">
        <v>8.1</v>
      </c>
      <c r="Z24" s="87">
        <v>1.4</v>
      </c>
      <c r="AA24" s="87">
        <v>6.8</v>
      </c>
      <c r="AB24" s="87">
        <v>1.1000000000000001</v>
      </c>
      <c r="AC24" s="87">
        <v>6.8</v>
      </c>
      <c r="AD24" s="41">
        <v>34</v>
      </c>
      <c r="AE24" s="87">
        <v>1.3</v>
      </c>
      <c r="AF24" s="87">
        <v>3.8</v>
      </c>
      <c r="AG24" s="87">
        <v>3.9</v>
      </c>
      <c r="AH24" s="100">
        <v>0.55000000000000004</v>
      </c>
    </row>
    <row r="25" spans="1:34" x14ac:dyDescent="0.35">
      <c r="A25" s="1">
        <v>2293062</v>
      </c>
      <c r="B25" s="1">
        <v>20150124</v>
      </c>
      <c r="C25" s="2">
        <v>499.48500000000001</v>
      </c>
      <c r="D25" s="2" t="s">
        <v>147</v>
      </c>
      <c r="E25" s="99">
        <v>23</v>
      </c>
      <c r="F25" s="87">
        <v>7.4</v>
      </c>
      <c r="G25" s="87">
        <v>127</v>
      </c>
      <c r="H25" s="100">
        <v>1.31</v>
      </c>
      <c r="I25" s="87">
        <v>17.899999999999999</v>
      </c>
      <c r="J25" s="101">
        <v>167</v>
      </c>
      <c r="K25" s="87">
        <v>423</v>
      </c>
      <c r="L25" s="87">
        <v>18.3</v>
      </c>
      <c r="M25" s="87">
        <v>4.5999999999999996</v>
      </c>
      <c r="N25" s="101">
        <v>24.2</v>
      </c>
      <c r="O25" s="87">
        <v>1.9</v>
      </c>
      <c r="P25" s="87">
        <v>33.700000000000003</v>
      </c>
      <c r="Q25" s="3">
        <v>150</v>
      </c>
      <c r="R25" s="101">
        <v>237</v>
      </c>
      <c r="S25" s="87">
        <v>5993.4894203080003</v>
      </c>
      <c r="T25" s="101">
        <v>6.8</v>
      </c>
      <c r="U25" s="87">
        <v>55.2</v>
      </c>
      <c r="V25" s="87">
        <v>157</v>
      </c>
      <c r="W25" s="87">
        <v>15</v>
      </c>
      <c r="X25" s="87">
        <v>55.4</v>
      </c>
      <c r="Y25" s="87">
        <v>9.6999999999999993</v>
      </c>
      <c r="Z25" s="87">
        <v>1.7</v>
      </c>
      <c r="AA25" s="87">
        <v>7.6</v>
      </c>
      <c r="AB25" s="87">
        <v>1.1000000000000001</v>
      </c>
      <c r="AC25" s="87">
        <v>7.2</v>
      </c>
      <c r="AD25" s="41">
        <v>38</v>
      </c>
      <c r="AE25" s="87">
        <v>1.4</v>
      </c>
      <c r="AF25" s="87">
        <v>4</v>
      </c>
      <c r="AG25" s="87">
        <v>4</v>
      </c>
      <c r="AH25" s="100">
        <v>0.63</v>
      </c>
    </row>
    <row r="26" spans="1:34" x14ac:dyDescent="0.35">
      <c r="A26" s="1">
        <v>2293063</v>
      </c>
      <c r="B26" s="1">
        <v>20150125</v>
      </c>
      <c r="C26" s="2">
        <v>504.34500000000003</v>
      </c>
      <c r="D26" s="2" t="s">
        <v>147</v>
      </c>
      <c r="E26" s="99">
        <v>27</v>
      </c>
      <c r="F26" s="87">
        <v>6.4</v>
      </c>
      <c r="G26" s="87">
        <v>123</v>
      </c>
      <c r="H26" s="100">
        <v>1.1299999999999999</v>
      </c>
      <c r="I26" s="87">
        <v>18.7</v>
      </c>
      <c r="J26" s="101">
        <v>165</v>
      </c>
      <c r="K26" s="87">
        <v>415</v>
      </c>
      <c r="L26" s="87">
        <v>18.2</v>
      </c>
      <c r="M26" s="87">
        <v>4.2</v>
      </c>
      <c r="N26" s="101">
        <v>23.9</v>
      </c>
      <c r="O26" s="87">
        <v>1.8</v>
      </c>
      <c r="P26" s="87">
        <v>28.2</v>
      </c>
      <c r="Q26" s="3">
        <v>139</v>
      </c>
      <c r="R26" s="101">
        <v>229</v>
      </c>
      <c r="S26" s="87">
        <v>5993.4894203080003</v>
      </c>
      <c r="T26" s="101">
        <v>6.4</v>
      </c>
      <c r="U26" s="87">
        <v>54.1</v>
      </c>
      <c r="V26" s="87">
        <v>152</v>
      </c>
      <c r="W26" s="87">
        <v>15</v>
      </c>
      <c r="X26" s="87">
        <v>55.2</v>
      </c>
      <c r="Y26" s="87">
        <v>10.199999999999999</v>
      </c>
      <c r="Z26" s="87">
        <v>1.9</v>
      </c>
      <c r="AA26" s="87">
        <v>8.3000000000000007</v>
      </c>
      <c r="AB26" s="87">
        <v>1.2</v>
      </c>
      <c r="AC26" s="87">
        <v>7.7</v>
      </c>
      <c r="AD26" s="41">
        <v>40</v>
      </c>
      <c r="AE26" s="87">
        <v>1.5</v>
      </c>
      <c r="AF26" s="87">
        <v>4.2</v>
      </c>
      <c r="AG26" s="87">
        <v>4</v>
      </c>
      <c r="AH26" s="100">
        <v>0.55000000000000004</v>
      </c>
    </row>
    <row r="27" spans="1:34" x14ac:dyDescent="0.35">
      <c r="A27" s="1">
        <v>2293064</v>
      </c>
      <c r="B27" s="1">
        <v>20150126</v>
      </c>
      <c r="C27" s="2">
        <v>509.15999999999997</v>
      </c>
      <c r="D27" s="2" t="s">
        <v>147</v>
      </c>
      <c r="E27" s="99">
        <v>26</v>
      </c>
      <c r="F27" s="87">
        <v>17.5</v>
      </c>
      <c r="G27" s="87">
        <v>122</v>
      </c>
      <c r="H27" s="100">
        <v>1.08</v>
      </c>
      <c r="I27" s="87">
        <v>18.2</v>
      </c>
      <c r="J27" s="101">
        <v>203</v>
      </c>
      <c r="K27" s="87">
        <v>414</v>
      </c>
      <c r="L27" s="87">
        <v>26</v>
      </c>
      <c r="M27" s="87">
        <v>4.2</v>
      </c>
      <c r="N27" s="101">
        <v>23</v>
      </c>
      <c r="O27" s="87">
        <v>1.8</v>
      </c>
      <c r="P27" s="87">
        <v>34.4</v>
      </c>
      <c r="Q27" s="3">
        <v>145</v>
      </c>
      <c r="R27" s="101">
        <v>250</v>
      </c>
      <c r="S27" s="87">
        <v>5394.1404782772006</v>
      </c>
      <c r="T27" s="101">
        <v>6.9</v>
      </c>
      <c r="U27" s="87">
        <v>71.8</v>
      </c>
      <c r="V27" s="87">
        <v>160</v>
      </c>
      <c r="W27" s="87">
        <v>17.399999999999999</v>
      </c>
      <c r="X27" s="87">
        <v>63.3</v>
      </c>
      <c r="Y27" s="87">
        <v>11.3</v>
      </c>
      <c r="Z27" s="87">
        <v>2.2000000000000002</v>
      </c>
      <c r="AA27" s="87">
        <v>9.5</v>
      </c>
      <c r="AB27" s="87">
        <v>1.5</v>
      </c>
      <c r="AC27" s="87">
        <v>8.5</v>
      </c>
      <c r="AD27" s="41">
        <v>41</v>
      </c>
      <c r="AE27" s="87">
        <v>1.7</v>
      </c>
      <c r="AF27" s="87">
        <v>4.8</v>
      </c>
      <c r="AG27" s="87">
        <v>4.5999999999999996</v>
      </c>
      <c r="AH27" s="100">
        <v>0.68</v>
      </c>
    </row>
    <row r="28" spans="1:34" x14ac:dyDescent="0.35">
      <c r="A28" s="1">
        <v>2293065</v>
      </c>
      <c r="B28" s="1">
        <v>20150127</v>
      </c>
      <c r="C28" s="2">
        <v>518.04999999999995</v>
      </c>
      <c r="D28" s="2" t="s">
        <v>147</v>
      </c>
      <c r="E28" s="99">
        <v>26</v>
      </c>
      <c r="F28" s="87">
        <v>14.1</v>
      </c>
      <c r="G28" s="87">
        <v>116</v>
      </c>
      <c r="H28" s="100">
        <v>1.1399999999999999</v>
      </c>
      <c r="I28" s="87">
        <v>15.5</v>
      </c>
      <c r="J28" s="101">
        <v>186</v>
      </c>
      <c r="K28" s="87">
        <v>461</v>
      </c>
      <c r="L28" s="87">
        <v>20.7</v>
      </c>
      <c r="M28" s="87">
        <v>3.8</v>
      </c>
      <c r="N28" s="101">
        <v>21</v>
      </c>
      <c r="O28" s="87">
        <v>1.7</v>
      </c>
      <c r="P28" s="87">
        <v>28.6</v>
      </c>
      <c r="Q28" s="3">
        <v>115</v>
      </c>
      <c r="R28" s="101">
        <v>226</v>
      </c>
      <c r="S28" s="87">
        <v>5394.1404782772006</v>
      </c>
      <c r="T28" s="101">
        <v>6.4</v>
      </c>
      <c r="U28" s="87">
        <v>54.7</v>
      </c>
      <c r="V28" s="87">
        <v>127</v>
      </c>
      <c r="W28" s="87">
        <v>13.5</v>
      </c>
      <c r="X28" s="87">
        <v>49.9</v>
      </c>
      <c r="Y28" s="87">
        <v>9</v>
      </c>
      <c r="Z28" s="87">
        <v>1.7</v>
      </c>
      <c r="AA28" s="87">
        <v>7.3</v>
      </c>
      <c r="AB28" s="87">
        <v>1.1000000000000001</v>
      </c>
      <c r="AC28" s="87">
        <v>7</v>
      </c>
      <c r="AD28" s="41">
        <v>38</v>
      </c>
      <c r="AE28" s="87">
        <v>1.4</v>
      </c>
      <c r="AF28" s="87">
        <v>3.8</v>
      </c>
      <c r="AG28" s="87">
        <v>3.8</v>
      </c>
      <c r="AH28" s="100">
        <v>0.6</v>
      </c>
    </row>
    <row r="29" spans="1:34" x14ac:dyDescent="0.35">
      <c r="A29" s="1">
        <v>2293066</v>
      </c>
      <c r="B29" s="1">
        <v>20150128</v>
      </c>
      <c r="C29" s="2">
        <v>522.745</v>
      </c>
      <c r="D29" s="2" t="s">
        <v>147</v>
      </c>
      <c r="E29" s="99">
        <v>20</v>
      </c>
      <c r="F29" s="87">
        <v>20</v>
      </c>
      <c r="G29" s="87">
        <v>114</v>
      </c>
      <c r="H29" s="100">
        <v>0.72</v>
      </c>
      <c r="I29" s="87">
        <v>18.399999999999999</v>
      </c>
      <c r="J29" s="101">
        <v>226</v>
      </c>
      <c r="K29" s="87">
        <v>401</v>
      </c>
      <c r="L29" s="87">
        <v>26.2</v>
      </c>
      <c r="M29" s="87">
        <v>4</v>
      </c>
      <c r="N29" s="101">
        <v>22.6</v>
      </c>
      <c r="O29" s="87">
        <v>1.8</v>
      </c>
      <c r="P29" s="87">
        <v>30.6</v>
      </c>
      <c r="Q29" s="3">
        <v>131</v>
      </c>
      <c r="R29" s="101">
        <v>218</v>
      </c>
      <c r="S29" s="87">
        <v>5993.4894203080003</v>
      </c>
      <c r="T29" s="101">
        <v>6.1</v>
      </c>
      <c r="U29" s="87">
        <v>73.400000000000006</v>
      </c>
      <c r="V29" s="87">
        <v>153</v>
      </c>
      <c r="W29" s="87">
        <v>16.8</v>
      </c>
      <c r="X29" s="87">
        <v>61.9</v>
      </c>
      <c r="Y29" s="87">
        <v>10.4</v>
      </c>
      <c r="Z29" s="87">
        <v>2</v>
      </c>
      <c r="AA29" s="87">
        <v>8.4</v>
      </c>
      <c r="AB29" s="87">
        <v>1.3</v>
      </c>
      <c r="AC29" s="87">
        <v>7.8</v>
      </c>
      <c r="AD29" s="41">
        <v>37</v>
      </c>
      <c r="AE29" s="87">
        <v>1.6</v>
      </c>
      <c r="AF29" s="87">
        <v>4.3</v>
      </c>
      <c r="AG29" s="87">
        <v>4.2</v>
      </c>
      <c r="AH29" s="100">
        <v>0.61</v>
      </c>
    </row>
    <row r="30" spans="1:34" x14ac:dyDescent="0.35">
      <c r="A30" s="1">
        <v>2293067</v>
      </c>
      <c r="B30" s="1">
        <v>20150129</v>
      </c>
      <c r="C30" s="2">
        <v>527.37</v>
      </c>
      <c r="D30" s="2" t="s">
        <v>147</v>
      </c>
      <c r="E30" s="99">
        <v>22</v>
      </c>
      <c r="F30" s="87">
        <v>16.399999999999999</v>
      </c>
      <c r="G30" s="87">
        <v>110</v>
      </c>
      <c r="H30" s="100">
        <v>0.83</v>
      </c>
      <c r="I30" s="87">
        <v>15.3</v>
      </c>
      <c r="J30" s="101">
        <v>198</v>
      </c>
      <c r="K30" s="87">
        <v>478</v>
      </c>
      <c r="L30" s="87">
        <v>30.5</v>
      </c>
      <c r="M30" s="87">
        <v>5.0999999999999996</v>
      </c>
      <c r="N30" s="101">
        <v>22.8</v>
      </c>
      <c r="O30" s="87">
        <v>1.8</v>
      </c>
      <c r="P30" s="87">
        <v>43.9</v>
      </c>
      <c r="Q30" s="3">
        <v>121</v>
      </c>
      <c r="R30" s="101">
        <v>393</v>
      </c>
      <c r="S30" s="87">
        <v>5394.1404782772006</v>
      </c>
      <c r="T30" s="101">
        <v>10.9</v>
      </c>
      <c r="U30" s="87">
        <v>77</v>
      </c>
      <c r="V30" s="87">
        <v>162</v>
      </c>
      <c r="W30" s="87">
        <v>17.899999999999999</v>
      </c>
      <c r="X30" s="87">
        <v>64.900000000000006</v>
      </c>
      <c r="Y30" s="87">
        <v>11.7</v>
      </c>
      <c r="Z30" s="87">
        <v>2.1</v>
      </c>
      <c r="AA30" s="87">
        <v>10.199999999999999</v>
      </c>
      <c r="AB30" s="87">
        <v>1.6</v>
      </c>
      <c r="AC30" s="87">
        <v>9.5</v>
      </c>
      <c r="AD30" s="41">
        <v>46</v>
      </c>
      <c r="AE30" s="87">
        <v>1.9</v>
      </c>
      <c r="AF30" s="87">
        <v>5.4</v>
      </c>
      <c r="AG30" s="87">
        <v>5.5</v>
      </c>
      <c r="AH30" s="100">
        <v>0.82</v>
      </c>
    </row>
    <row r="31" spans="1:34" x14ac:dyDescent="0.35">
      <c r="A31" s="1">
        <v>2293068</v>
      </c>
      <c r="B31" s="1">
        <v>20150130</v>
      </c>
      <c r="C31" s="2">
        <v>532.01</v>
      </c>
      <c r="D31" s="2" t="s">
        <v>147</v>
      </c>
      <c r="E31" s="99">
        <v>20</v>
      </c>
      <c r="F31" s="87">
        <v>20.7</v>
      </c>
      <c r="G31" s="87">
        <v>121</v>
      </c>
      <c r="H31" s="100">
        <v>0.89</v>
      </c>
      <c r="I31" s="87">
        <v>17.600000000000001</v>
      </c>
      <c r="J31" s="101">
        <v>211</v>
      </c>
      <c r="K31" s="87">
        <v>431</v>
      </c>
      <c r="L31" s="87">
        <v>27</v>
      </c>
      <c r="M31" s="87">
        <v>4.5</v>
      </c>
      <c r="N31" s="101">
        <v>23.7</v>
      </c>
      <c r="O31" s="87">
        <v>1.9</v>
      </c>
      <c r="P31" s="87">
        <v>31.8</v>
      </c>
      <c r="Q31" s="3">
        <v>134</v>
      </c>
      <c r="R31" s="101">
        <v>241</v>
      </c>
      <c r="S31" s="87">
        <v>5993.4894203080003</v>
      </c>
      <c r="T31" s="101">
        <v>6.9</v>
      </c>
      <c r="U31" s="87">
        <v>73.2</v>
      </c>
      <c r="V31" s="87">
        <v>155</v>
      </c>
      <c r="W31" s="87">
        <v>17.100000000000001</v>
      </c>
      <c r="X31" s="87">
        <v>62.5</v>
      </c>
      <c r="Y31" s="87">
        <v>11</v>
      </c>
      <c r="Z31" s="87">
        <v>2.1</v>
      </c>
      <c r="AA31" s="87">
        <v>9</v>
      </c>
      <c r="AB31" s="87">
        <v>1.4</v>
      </c>
      <c r="AC31" s="87">
        <v>8.4</v>
      </c>
      <c r="AD31" s="41">
        <v>42</v>
      </c>
      <c r="AE31" s="87">
        <v>1.7</v>
      </c>
      <c r="AF31" s="87">
        <v>5</v>
      </c>
      <c r="AG31" s="87">
        <v>4.9000000000000004</v>
      </c>
      <c r="AH31" s="100">
        <v>0.77</v>
      </c>
    </row>
    <row r="32" spans="1:34" x14ac:dyDescent="0.35">
      <c r="A32" s="1">
        <v>2293069</v>
      </c>
      <c r="B32" s="1">
        <v>20150131</v>
      </c>
      <c r="C32" s="2">
        <v>536.75</v>
      </c>
      <c r="D32" s="2" t="s">
        <v>147</v>
      </c>
      <c r="E32" s="99">
        <v>22</v>
      </c>
      <c r="F32" s="87">
        <v>20.100000000000001</v>
      </c>
      <c r="G32" s="87">
        <v>112</v>
      </c>
      <c r="H32" s="100">
        <v>0.79</v>
      </c>
      <c r="I32" s="87">
        <v>17.2</v>
      </c>
      <c r="J32" s="101">
        <v>209</v>
      </c>
      <c r="K32" s="87">
        <v>416</v>
      </c>
      <c r="L32" s="87">
        <v>28</v>
      </c>
      <c r="M32" s="87">
        <v>4.0999999999999996</v>
      </c>
      <c r="N32" s="101">
        <v>22.9</v>
      </c>
      <c r="O32" s="87">
        <v>1.8</v>
      </c>
      <c r="P32" s="87">
        <v>37.4</v>
      </c>
      <c r="Q32" s="3">
        <v>120</v>
      </c>
      <c r="R32" s="101">
        <v>227</v>
      </c>
      <c r="S32" s="87">
        <v>5394.1404782772006</v>
      </c>
      <c r="T32" s="101">
        <v>6.4</v>
      </c>
      <c r="U32" s="87">
        <v>70.900000000000006</v>
      </c>
      <c r="V32" s="87">
        <v>150</v>
      </c>
      <c r="W32" s="87">
        <v>16.399999999999999</v>
      </c>
      <c r="X32" s="87">
        <v>60.2</v>
      </c>
      <c r="Y32" s="87">
        <v>10.8</v>
      </c>
      <c r="Z32" s="87">
        <v>2</v>
      </c>
      <c r="AA32" s="87">
        <v>8.4</v>
      </c>
      <c r="AB32" s="87">
        <v>1.3</v>
      </c>
      <c r="AC32" s="87">
        <v>8</v>
      </c>
      <c r="AD32" s="41">
        <v>38</v>
      </c>
      <c r="AE32" s="87">
        <v>1.6</v>
      </c>
      <c r="AF32" s="87">
        <v>4.5999999999999996</v>
      </c>
      <c r="AG32" s="87">
        <v>4.5</v>
      </c>
      <c r="AH32" s="100">
        <v>0.67</v>
      </c>
    </row>
    <row r="33" spans="1:34" x14ac:dyDescent="0.35">
      <c r="A33" s="1">
        <v>2293070</v>
      </c>
      <c r="B33" s="1">
        <v>20150132</v>
      </c>
      <c r="C33" s="2">
        <v>541.46</v>
      </c>
      <c r="D33" s="2" t="s">
        <v>147</v>
      </c>
      <c r="E33" s="99">
        <v>33</v>
      </c>
      <c r="F33" s="87">
        <v>18.3</v>
      </c>
      <c r="G33" s="87">
        <v>117</v>
      </c>
      <c r="H33" s="100">
        <v>1.1599999999999999</v>
      </c>
      <c r="I33" s="87">
        <v>16.2</v>
      </c>
      <c r="J33" s="101">
        <v>203</v>
      </c>
      <c r="K33" s="87">
        <v>415</v>
      </c>
      <c r="L33" s="87">
        <v>25.8</v>
      </c>
      <c r="M33" s="87">
        <v>4</v>
      </c>
      <c r="N33" s="101">
        <v>21.7</v>
      </c>
      <c r="O33" s="87">
        <v>1.7</v>
      </c>
      <c r="P33" s="87">
        <v>41.6</v>
      </c>
      <c r="Q33" s="3">
        <v>109</v>
      </c>
      <c r="R33" s="101">
        <v>223</v>
      </c>
      <c r="S33" s="87">
        <v>5394.1404782772006</v>
      </c>
      <c r="T33" s="101">
        <v>6.4</v>
      </c>
      <c r="U33" s="87">
        <v>61.4</v>
      </c>
      <c r="V33" s="87">
        <v>127</v>
      </c>
      <c r="W33" s="87">
        <v>14.1</v>
      </c>
      <c r="X33" s="87">
        <v>50.5</v>
      </c>
      <c r="Y33" s="87">
        <v>9</v>
      </c>
      <c r="Z33" s="87">
        <v>1.7</v>
      </c>
      <c r="AA33" s="87">
        <v>7.8</v>
      </c>
      <c r="AB33" s="87">
        <v>1.2</v>
      </c>
      <c r="AC33" s="87">
        <v>7.1</v>
      </c>
      <c r="AD33" s="41">
        <v>35</v>
      </c>
      <c r="AE33" s="87">
        <v>1.4</v>
      </c>
      <c r="AF33" s="87">
        <v>4.0999999999999996</v>
      </c>
      <c r="AG33" s="87">
        <v>3.9</v>
      </c>
      <c r="AH33" s="100">
        <v>0.52</v>
      </c>
    </row>
    <row r="34" spans="1:34" x14ac:dyDescent="0.35">
      <c r="A34" s="1">
        <v>2293071</v>
      </c>
      <c r="B34" s="1">
        <v>20150133</v>
      </c>
      <c r="C34" s="2">
        <v>545.97499999999991</v>
      </c>
      <c r="D34" s="2" t="s">
        <v>147</v>
      </c>
      <c r="E34" s="99">
        <v>27</v>
      </c>
      <c r="F34" s="87">
        <v>19.7</v>
      </c>
      <c r="G34" s="87">
        <v>131</v>
      </c>
      <c r="H34" s="100">
        <v>2.38</v>
      </c>
      <c r="I34" s="87">
        <v>15.8</v>
      </c>
      <c r="J34" s="101">
        <v>198</v>
      </c>
      <c r="K34" s="87">
        <v>424</v>
      </c>
      <c r="L34" s="87">
        <v>27.8</v>
      </c>
      <c r="M34" s="87">
        <v>4.8</v>
      </c>
      <c r="N34" s="101">
        <v>22.9</v>
      </c>
      <c r="O34" s="87">
        <v>1.8</v>
      </c>
      <c r="P34" s="87">
        <v>46.9</v>
      </c>
      <c r="Q34" s="3">
        <v>117</v>
      </c>
      <c r="R34" s="101">
        <v>257</v>
      </c>
      <c r="S34" s="87">
        <v>5394.1404782772006</v>
      </c>
      <c r="T34" s="101">
        <v>7</v>
      </c>
      <c r="U34" s="87">
        <v>67.599999999999994</v>
      </c>
      <c r="V34" s="87">
        <v>143</v>
      </c>
      <c r="W34" s="87">
        <v>16</v>
      </c>
      <c r="X34" s="87">
        <v>58.2</v>
      </c>
      <c r="Y34" s="87">
        <v>11.4</v>
      </c>
      <c r="Z34" s="87">
        <v>2</v>
      </c>
      <c r="AA34" s="87">
        <v>9</v>
      </c>
      <c r="AB34" s="87">
        <v>1.4</v>
      </c>
      <c r="AC34" s="87">
        <v>8.6999999999999993</v>
      </c>
      <c r="AD34" s="41">
        <v>43</v>
      </c>
      <c r="AE34" s="87">
        <v>1.7</v>
      </c>
      <c r="AF34" s="87">
        <v>5</v>
      </c>
      <c r="AG34" s="87">
        <v>5</v>
      </c>
      <c r="AH34" s="100">
        <v>0.74</v>
      </c>
    </row>
    <row r="35" spans="1:34" x14ac:dyDescent="0.35">
      <c r="A35" s="1">
        <v>2293072</v>
      </c>
      <c r="B35" s="1">
        <v>20150134</v>
      </c>
      <c r="C35" s="2">
        <v>550.71499999999992</v>
      </c>
      <c r="D35" s="2" t="s">
        <v>147</v>
      </c>
      <c r="E35" s="99">
        <v>19</v>
      </c>
      <c r="F35" s="87">
        <v>20.100000000000001</v>
      </c>
      <c r="G35" s="87">
        <v>121</v>
      </c>
      <c r="H35" s="100">
        <v>1.02</v>
      </c>
      <c r="I35" s="87">
        <v>17.100000000000001</v>
      </c>
      <c r="J35" s="101">
        <v>215</v>
      </c>
      <c r="K35" s="87">
        <v>540</v>
      </c>
      <c r="L35" s="87">
        <v>28.6</v>
      </c>
      <c r="M35" s="87">
        <v>4.4000000000000004</v>
      </c>
      <c r="N35" s="101">
        <v>23.8</v>
      </c>
      <c r="O35" s="87">
        <v>1.9</v>
      </c>
      <c r="P35" s="87">
        <v>41.7</v>
      </c>
      <c r="Q35" s="3">
        <v>129</v>
      </c>
      <c r="R35" s="101">
        <v>234</v>
      </c>
      <c r="S35" s="87">
        <v>5993.4894203080003</v>
      </c>
      <c r="T35" s="101">
        <v>6.8</v>
      </c>
      <c r="U35" s="87">
        <v>73.599999999999994</v>
      </c>
      <c r="V35" s="87">
        <v>152</v>
      </c>
      <c r="W35" s="87">
        <v>17</v>
      </c>
      <c r="X35" s="87">
        <v>62.3</v>
      </c>
      <c r="Y35" s="87">
        <v>10.9</v>
      </c>
      <c r="Z35" s="87">
        <v>2</v>
      </c>
      <c r="AA35" s="87">
        <v>9</v>
      </c>
      <c r="AB35" s="87">
        <v>1.4</v>
      </c>
      <c r="AC35" s="87">
        <v>8.6</v>
      </c>
      <c r="AD35" s="41">
        <v>38</v>
      </c>
      <c r="AE35" s="87">
        <v>1.6</v>
      </c>
      <c r="AF35" s="87">
        <v>4.5999999999999996</v>
      </c>
      <c r="AG35" s="87">
        <v>4.7</v>
      </c>
      <c r="AH35" s="100">
        <v>0.71</v>
      </c>
    </row>
    <row r="36" spans="1:34" x14ac:dyDescent="0.35">
      <c r="A36" s="1">
        <v>2293073</v>
      </c>
      <c r="B36" s="1">
        <v>20150135</v>
      </c>
      <c r="C36" s="2">
        <v>555.24</v>
      </c>
      <c r="D36" s="2" t="s">
        <v>147</v>
      </c>
      <c r="E36" s="99">
        <v>20</v>
      </c>
      <c r="F36" s="87">
        <v>22.1</v>
      </c>
      <c r="G36" s="87">
        <v>105</v>
      </c>
      <c r="H36" s="100">
        <v>0.67</v>
      </c>
      <c r="I36" s="87">
        <v>14.7</v>
      </c>
      <c r="J36" s="101">
        <v>185</v>
      </c>
      <c r="K36" s="87">
        <v>361</v>
      </c>
      <c r="L36" s="87">
        <v>25.4</v>
      </c>
      <c r="M36" s="87">
        <v>3.8</v>
      </c>
      <c r="N36" s="101">
        <v>21.1</v>
      </c>
      <c r="O36" s="87">
        <v>1.7</v>
      </c>
      <c r="P36" s="87">
        <v>33</v>
      </c>
      <c r="Q36" s="3">
        <v>115</v>
      </c>
      <c r="R36" s="101">
        <v>215</v>
      </c>
      <c r="S36" s="87">
        <v>5394.1404782772006</v>
      </c>
      <c r="T36" s="101">
        <v>6.3</v>
      </c>
      <c r="U36" s="87">
        <v>66.7</v>
      </c>
      <c r="V36" s="87">
        <v>141</v>
      </c>
      <c r="W36" s="87">
        <v>15.6</v>
      </c>
      <c r="X36" s="87">
        <v>57.2</v>
      </c>
      <c r="Y36" s="87">
        <v>11</v>
      </c>
      <c r="Z36" s="87">
        <v>1.8</v>
      </c>
      <c r="AA36" s="87">
        <v>8.9</v>
      </c>
      <c r="AB36" s="87">
        <v>1.4</v>
      </c>
      <c r="AC36" s="87">
        <v>8.6</v>
      </c>
      <c r="AD36" s="41">
        <v>41</v>
      </c>
      <c r="AE36" s="87">
        <v>1.7</v>
      </c>
      <c r="AF36" s="87">
        <v>5</v>
      </c>
      <c r="AG36" s="87">
        <v>5.2</v>
      </c>
      <c r="AH36" s="100">
        <v>0.75</v>
      </c>
    </row>
    <row r="37" spans="1:34" x14ac:dyDescent="0.35">
      <c r="A37" s="1">
        <v>2293074</v>
      </c>
      <c r="B37" s="1">
        <v>20150136</v>
      </c>
      <c r="C37" s="2">
        <v>559.98500000000001</v>
      </c>
      <c r="D37" s="2" t="s">
        <v>147</v>
      </c>
      <c r="E37" s="99">
        <v>20</v>
      </c>
      <c r="F37" s="87">
        <v>19.5</v>
      </c>
      <c r="G37" s="87">
        <v>117</v>
      </c>
      <c r="H37" s="100">
        <v>1.21</v>
      </c>
      <c r="I37" s="87">
        <v>15.7</v>
      </c>
      <c r="J37" s="101">
        <v>199</v>
      </c>
      <c r="K37" s="87">
        <v>408</v>
      </c>
      <c r="L37" s="87">
        <v>24.8</v>
      </c>
      <c r="M37" s="87">
        <v>4.4000000000000004</v>
      </c>
      <c r="N37" s="101">
        <v>22.9</v>
      </c>
      <c r="O37" s="87">
        <v>1.8</v>
      </c>
      <c r="P37" s="87">
        <v>34.6</v>
      </c>
      <c r="Q37" s="99">
        <v>121</v>
      </c>
      <c r="R37" s="101">
        <v>231</v>
      </c>
      <c r="S37" s="87">
        <v>5711.9527745015912</v>
      </c>
      <c r="T37" s="101">
        <v>6.7</v>
      </c>
      <c r="U37" s="87">
        <v>65.900000000000006</v>
      </c>
      <c r="V37" s="87">
        <v>143</v>
      </c>
      <c r="W37" s="87">
        <v>15.6</v>
      </c>
      <c r="X37" s="87">
        <v>58</v>
      </c>
      <c r="Y37" s="87">
        <v>10.3</v>
      </c>
      <c r="Z37" s="87">
        <v>2</v>
      </c>
      <c r="AA37" s="87">
        <v>8.6999999999999993</v>
      </c>
      <c r="AB37" s="87">
        <v>1.4</v>
      </c>
      <c r="AC37" s="87">
        <v>8.4</v>
      </c>
      <c r="AD37" s="102">
        <v>42</v>
      </c>
      <c r="AE37" s="87">
        <v>1.6</v>
      </c>
      <c r="AF37" s="87">
        <v>5</v>
      </c>
      <c r="AG37" s="87">
        <v>5</v>
      </c>
      <c r="AH37" s="100">
        <v>0.74</v>
      </c>
    </row>
    <row r="38" spans="1:34" x14ac:dyDescent="0.35">
      <c r="A38" s="1">
        <v>2293075</v>
      </c>
      <c r="B38" s="1">
        <v>20150137</v>
      </c>
      <c r="C38" s="2">
        <v>564.75</v>
      </c>
      <c r="D38" s="2" t="s">
        <v>147</v>
      </c>
      <c r="E38" s="99">
        <v>12</v>
      </c>
      <c r="F38" s="87">
        <v>20.399999999999999</v>
      </c>
      <c r="G38" s="87">
        <v>153</v>
      </c>
      <c r="H38" s="100">
        <v>2.29</v>
      </c>
      <c r="I38" s="87">
        <v>17.2</v>
      </c>
      <c r="J38" s="101">
        <v>203</v>
      </c>
      <c r="K38" s="87">
        <v>388</v>
      </c>
      <c r="L38" s="87">
        <v>29.1</v>
      </c>
      <c r="M38" s="87">
        <v>5</v>
      </c>
      <c r="N38" s="101">
        <v>23.4</v>
      </c>
      <c r="O38" s="87">
        <v>1.8</v>
      </c>
      <c r="P38" s="87">
        <v>51.5</v>
      </c>
      <c r="Q38" s="3">
        <v>127</v>
      </c>
      <c r="R38" s="101">
        <v>230</v>
      </c>
      <c r="S38" s="87">
        <v>5394.1404782772006</v>
      </c>
      <c r="T38" s="101">
        <v>6.4</v>
      </c>
      <c r="U38" s="87">
        <v>73.900000000000006</v>
      </c>
      <c r="V38" s="87">
        <v>154</v>
      </c>
      <c r="W38" s="87">
        <v>17</v>
      </c>
      <c r="X38" s="87">
        <v>61.4</v>
      </c>
      <c r="Y38" s="87">
        <v>11.3</v>
      </c>
      <c r="Z38" s="87">
        <v>2</v>
      </c>
      <c r="AA38" s="87">
        <v>8.6</v>
      </c>
      <c r="AB38" s="87">
        <v>1.4</v>
      </c>
      <c r="AC38" s="87">
        <v>8</v>
      </c>
      <c r="AD38" s="41">
        <v>39</v>
      </c>
      <c r="AE38" s="87">
        <v>1.5</v>
      </c>
      <c r="AF38" s="87">
        <v>4.5999999999999996</v>
      </c>
      <c r="AG38" s="87">
        <v>4.5</v>
      </c>
      <c r="AH38" s="100">
        <v>0.7</v>
      </c>
    </row>
    <row r="39" spans="1:34" x14ac:dyDescent="0.35">
      <c r="A39" s="1">
        <v>2293076</v>
      </c>
      <c r="B39" s="1">
        <v>20150138</v>
      </c>
      <c r="C39" s="2">
        <v>569.505</v>
      </c>
      <c r="D39" s="2" t="s">
        <v>147</v>
      </c>
      <c r="E39" s="99">
        <v>17</v>
      </c>
      <c r="F39" s="87">
        <v>17.8</v>
      </c>
      <c r="G39" s="87">
        <v>103</v>
      </c>
      <c r="H39" s="100">
        <v>0.93</v>
      </c>
      <c r="I39" s="87">
        <v>14.3</v>
      </c>
      <c r="J39" s="101">
        <v>199</v>
      </c>
      <c r="K39" s="87">
        <v>422</v>
      </c>
      <c r="L39" s="87">
        <v>26.2</v>
      </c>
      <c r="M39" s="87">
        <v>4</v>
      </c>
      <c r="N39" s="101">
        <v>22.9</v>
      </c>
      <c r="O39" s="87">
        <v>1.8</v>
      </c>
      <c r="P39" s="87">
        <v>26.8</v>
      </c>
      <c r="Q39" s="3">
        <v>112</v>
      </c>
      <c r="R39" s="101">
        <v>272</v>
      </c>
      <c r="S39" s="87">
        <v>5394.1404782772006</v>
      </c>
      <c r="T39" s="101">
        <v>7.7</v>
      </c>
      <c r="U39" s="87">
        <v>62.6</v>
      </c>
      <c r="V39" s="87">
        <v>136</v>
      </c>
      <c r="W39" s="87">
        <v>14.8</v>
      </c>
      <c r="X39" s="87">
        <v>54.8</v>
      </c>
      <c r="Y39" s="87">
        <v>9.8000000000000007</v>
      </c>
      <c r="Z39" s="87">
        <v>1.8</v>
      </c>
      <c r="AA39" s="87">
        <v>8.4</v>
      </c>
      <c r="AB39" s="87">
        <v>1.4</v>
      </c>
      <c r="AC39" s="87">
        <v>8.6</v>
      </c>
      <c r="AD39" s="41">
        <v>39</v>
      </c>
      <c r="AE39" s="87">
        <v>1.6</v>
      </c>
      <c r="AF39" s="87">
        <v>4.8</v>
      </c>
      <c r="AG39" s="87">
        <v>4.9000000000000004</v>
      </c>
      <c r="AH39" s="100">
        <v>0.72</v>
      </c>
    </row>
    <row r="40" spans="1:34" x14ac:dyDescent="0.35">
      <c r="A40" s="1">
        <v>2293077</v>
      </c>
      <c r="B40" s="1">
        <v>20150139</v>
      </c>
      <c r="C40" s="2">
        <v>574.4</v>
      </c>
      <c r="D40" s="2" t="s">
        <v>147</v>
      </c>
      <c r="E40" s="99">
        <v>22</v>
      </c>
      <c r="F40" s="87">
        <v>20.6</v>
      </c>
      <c r="G40" s="87">
        <v>118</v>
      </c>
      <c r="H40" s="100">
        <v>0.97</v>
      </c>
      <c r="I40" s="87">
        <v>15.7</v>
      </c>
      <c r="J40" s="101">
        <v>204</v>
      </c>
      <c r="K40" s="87">
        <v>394</v>
      </c>
      <c r="L40" s="87">
        <v>30.6</v>
      </c>
      <c r="M40" s="87">
        <v>5</v>
      </c>
      <c r="N40" s="101">
        <v>26.9</v>
      </c>
      <c r="O40" s="87">
        <v>2.1</v>
      </c>
      <c r="P40" s="87">
        <v>41.5</v>
      </c>
      <c r="Q40" s="3">
        <v>134</v>
      </c>
      <c r="R40" s="101">
        <v>336</v>
      </c>
      <c r="S40" s="87">
        <v>6592.8383623387999</v>
      </c>
      <c r="T40" s="101">
        <v>9.1</v>
      </c>
      <c r="U40" s="87">
        <v>83.6</v>
      </c>
      <c r="V40" s="87">
        <v>178</v>
      </c>
      <c r="W40" s="87">
        <v>19.5</v>
      </c>
      <c r="X40" s="87">
        <v>71.8</v>
      </c>
      <c r="Y40" s="87">
        <v>12.7</v>
      </c>
      <c r="Z40" s="87">
        <v>2.2999999999999998</v>
      </c>
      <c r="AA40" s="87">
        <v>10.4</v>
      </c>
      <c r="AB40" s="87">
        <v>1.6</v>
      </c>
      <c r="AC40" s="87">
        <v>10.4</v>
      </c>
      <c r="AD40" s="41">
        <v>50</v>
      </c>
      <c r="AE40" s="87">
        <v>2</v>
      </c>
      <c r="AF40" s="87">
        <v>5.8</v>
      </c>
      <c r="AG40" s="87">
        <v>5.7</v>
      </c>
      <c r="AH40" s="100">
        <v>0.86</v>
      </c>
    </row>
    <row r="41" spans="1:34" x14ac:dyDescent="0.35">
      <c r="A41" s="1">
        <v>2293078</v>
      </c>
      <c r="B41" s="1">
        <v>20150140</v>
      </c>
      <c r="C41" s="2">
        <v>579.02</v>
      </c>
      <c r="D41" s="2" t="s">
        <v>147</v>
      </c>
      <c r="E41" s="99">
        <v>20</v>
      </c>
      <c r="F41" s="87">
        <v>23.1</v>
      </c>
      <c r="G41" s="87">
        <v>121</v>
      </c>
      <c r="H41" s="100">
        <v>1.25</v>
      </c>
      <c r="I41" s="87">
        <v>15</v>
      </c>
      <c r="J41" s="101">
        <v>192</v>
      </c>
      <c r="K41" s="87">
        <v>375</v>
      </c>
      <c r="L41" s="87">
        <v>28.1</v>
      </c>
      <c r="M41" s="87">
        <v>4.3</v>
      </c>
      <c r="N41" s="101">
        <v>24</v>
      </c>
      <c r="O41" s="87">
        <v>1.9</v>
      </c>
      <c r="P41" s="87">
        <v>30.7</v>
      </c>
      <c r="Q41" s="3">
        <v>126</v>
      </c>
      <c r="R41" s="101">
        <v>251</v>
      </c>
      <c r="S41" s="87">
        <v>5394.1404782772006</v>
      </c>
      <c r="T41" s="101">
        <v>7.3</v>
      </c>
      <c r="U41" s="87">
        <v>73</v>
      </c>
      <c r="V41" s="87">
        <v>156</v>
      </c>
      <c r="W41" s="87">
        <v>17.3</v>
      </c>
      <c r="X41" s="87">
        <v>64.2</v>
      </c>
      <c r="Y41" s="87">
        <v>11.8</v>
      </c>
      <c r="Z41" s="87">
        <v>2.1</v>
      </c>
      <c r="AA41" s="87">
        <v>9.5</v>
      </c>
      <c r="AB41" s="87">
        <v>1.5</v>
      </c>
      <c r="AC41" s="87">
        <v>9.1</v>
      </c>
      <c r="AD41" s="41">
        <v>44</v>
      </c>
      <c r="AE41" s="87">
        <v>1.8</v>
      </c>
      <c r="AF41" s="87">
        <v>5.4</v>
      </c>
      <c r="AG41" s="87">
        <v>5.7</v>
      </c>
      <c r="AH41" s="100">
        <v>0.86</v>
      </c>
    </row>
    <row r="42" spans="1:34" x14ac:dyDescent="0.35">
      <c r="A42" s="1">
        <v>2293079</v>
      </c>
      <c r="B42" s="1">
        <v>20150141</v>
      </c>
      <c r="C42" s="2">
        <v>583.48500000000001</v>
      </c>
      <c r="D42" s="2" t="s">
        <v>147</v>
      </c>
      <c r="E42" s="99">
        <v>23</v>
      </c>
      <c r="F42" s="87">
        <v>20.5</v>
      </c>
      <c r="G42" s="87">
        <v>122</v>
      </c>
      <c r="H42" s="100">
        <v>0.76</v>
      </c>
      <c r="I42" s="87">
        <v>15.8</v>
      </c>
      <c r="J42" s="101">
        <v>210</v>
      </c>
      <c r="K42" s="87">
        <v>407</v>
      </c>
      <c r="L42" s="87">
        <v>27.4</v>
      </c>
      <c r="M42" s="87">
        <v>4.5999999999999996</v>
      </c>
      <c r="N42" s="101">
        <v>23.5</v>
      </c>
      <c r="O42" s="87">
        <v>2</v>
      </c>
      <c r="P42" s="87">
        <v>29.9</v>
      </c>
      <c r="Q42" s="3">
        <v>123</v>
      </c>
      <c r="R42" s="101">
        <v>258</v>
      </c>
      <c r="S42" s="87">
        <v>5993.4894203080003</v>
      </c>
      <c r="T42" s="101">
        <v>7.4</v>
      </c>
      <c r="U42" s="87">
        <v>75.5</v>
      </c>
      <c r="V42" s="87">
        <v>159</v>
      </c>
      <c r="W42" s="87">
        <v>17.899999999999999</v>
      </c>
      <c r="X42" s="87">
        <v>63.4</v>
      </c>
      <c r="Y42" s="87">
        <v>11.5</v>
      </c>
      <c r="Z42" s="87">
        <v>2.1</v>
      </c>
      <c r="AA42" s="87">
        <v>9.6</v>
      </c>
      <c r="AB42" s="87">
        <v>1.5</v>
      </c>
      <c r="AC42" s="87">
        <v>8.9</v>
      </c>
      <c r="AD42" s="41">
        <v>47</v>
      </c>
      <c r="AE42" s="87">
        <v>1.8</v>
      </c>
      <c r="AF42" s="87">
        <v>5.3</v>
      </c>
      <c r="AG42" s="87">
        <v>5.5</v>
      </c>
      <c r="AH42" s="100">
        <v>0.8</v>
      </c>
    </row>
    <row r="43" spans="1:34" x14ac:dyDescent="0.35">
      <c r="A43" s="1">
        <v>2293080</v>
      </c>
      <c r="B43" s="1">
        <v>20150142</v>
      </c>
      <c r="C43" s="2">
        <v>588.245</v>
      </c>
      <c r="D43" s="2" t="s">
        <v>147</v>
      </c>
      <c r="E43" s="99">
        <v>18</v>
      </c>
      <c r="F43" s="87">
        <v>17.600000000000001</v>
      </c>
      <c r="G43" s="87">
        <v>127</v>
      </c>
      <c r="H43" s="100">
        <v>1.08</v>
      </c>
      <c r="I43" s="87">
        <v>18.2</v>
      </c>
      <c r="J43" s="101">
        <v>225</v>
      </c>
      <c r="K43" s="87">
        <v>412</v>
      </c>
      <c r="L43" s="87">
        <v>33.4</v>
      </c>
      <c r="M43" s="87">
        <v>5.0999999999999996</v>
      </c>
      <c r="N43" s="101">
        <v>27.1</v>
      </c>
      <c r="O43" s="87">
        <v>2.2000000000000002</v>
      </c>
      <c r="P43" s="87">
        <v>42.6</v>
      </c>
      <c r="Q43" s="3">
        <v>142</v>
      </c>
      <c r="R43" s="101">
        <v>309</v>
      </c>
      <c r="S43" s="87">
        <v>6592.8383623387999</v>
      </c>
      <c r="T43" s="101">
        <v>8.6999999999999993</v>
      </c>
      <c r="U43" s="87">
        <v>88.7</v>
      </c>
      <c r="V43" s="87">
        <v>185</v>
      </c>
      <c r="W43" s="87">
        <v>20.399999999999999</v>
      </c>
      <c r="X43" s="87">
        <v>72.7</v>
      </c>
      <c r="Y43" s="87">
        <v>12.2</v>
      </c>
      <c r="Z43" s="87">
        <v>2.2999999999999998</v>
      </c>
      <c r="AA43" s="87">
        <v>10.199999999999999</v>
      </c>
      <c r="AB43" s="87">
        <v>1.6</v>
      </c>
      <c r="AC43" s="87">
        <v>9.8000000000000007</v>
      </c>
      <c r="AD43" s="41">
        <v>46</v>
      </c>
      <c r="AE43" s="87">
        <v>1.9</v>
      </c>
      <c r="AF43" s="87">
        <v>5.5</v>
      </c>
      <c r="AG43" s="87">
        <v>5.5</v>
      </c>
      <c r="AH43" s="100">
        <v>0.8</v>
      </c>
    </row>
    <row r="44" spans="1:34" x14ac:dyDescent="0.35">
      <c r="A44" s="1">
        <v>2293081</v>
      </c>
      <c r="B44" s="1">
        <v>20150143</v>
      </c>
      <c r="C44" s="2">
        <v>593.08999999999992</v>
      </c>
      <c r="D44" s="2" t="s">
        <v>147</v>
      </c>
      <c r="E44" s="99">
        <v>21</v>
      </c>
      <c r="F44" s="87">
        <v>17.8</v>
      </c>
      <c r="G44" s="87">
        <v>121</v>
      </c>
      <c r="H44" s="100">
        <v>1.4</v>
      </c>
      <c r="I44" s="87">
        <v>14.7</v>
      </c>
      <c r="J44" s="101">
        <v>175</v>
      </c>
      <c r="K44" s="87">
        <v>350</v>
      </c>
      <c r="L44" s="87">
        <v>24.5</v>
      </c>
      <c r="M44" s="87">
        <v>4.3</v>
      </c>
      <c r="N44" s="101">
        <v>21.7</v>
      </c>
      <c r="O44" s="87">
        <v>1.8</v>
      </c>
      <c r="P44" s="87">
        <v>41.1</v>
      </c>
      <c r="Q44" s="3">
        <v>126</v>
      </c>
      <c r="R44" s="101">
        <v>227</v>
      </c>
      <c r="S44" s="87">
        <v>5394.1404782772006</v>
      </c>
      <c r="T44" s="101">
        <v>6.3</v>
      </c>
      <c r="U44" s="87">
        <v>66.900000000000006</v>
      </c>
      <c r="V44" s="87">
        <v>151</v>
      </c>
      <c r="W44" s="87">
        <v>16.2</v>
      </c>
      <c r="X44" s="87">
        <v>60.9</v>
      </c>
      <c r="Y44" s="87">
        <v>11</v>
      </c>
      <c r="Z44" s="87">
        <v>2</v>
      </c>
      <c r="AA44" s="87">
        <v>8.4</v>
      </c>
      <c r="AB44" s="87">
        <v>1.4</v>
      </c>
      <c r="AC44" s="87">
        <v>8.6</v>
      </c>
      <c r="AD44" s="41">
        <v>44</v>
      </c>
      <c r="AE44" s="87">
        <v>1.7</v>
      </c>
      <c r="AF44" s="87">
        <v>5.3</v>
      </c>
      <c r="AG44" s="87">
        <v>5.4</v>
      </c>
      <c r="AH44" s="100">
        <v>0.78</v>
      </c>
    </row>
    <row r="45" spans="1:34" x14ac:dyDescent="0.35">
      <c r="A45" s="1">
        <v>2293082</v>
      </c>
      <c r="B45" s="1">
        <v>20150144</v>
      </c>
      <c r="C45" s="2">
        <v>597.90499999999997</v>
      </c>
      <c r="D45" s="2" t="s">
        <v>147</v>
      </c>
      <c r="E45" s="99">
        <v>32</v>
      </c>
      <c r="F45" s="87">
        <v>16.2</v>
      </c>
      <c r="G45" s="87">
        <v>125</v>
      </c>
      <c r="H45" s="100">
        <v>1.44</v>
      </c>
      <c r="I45" s="87">
        <v>15.9</v>
      </c>
      <c r="J45" s="101">
        <v>191</v>
      </c>
      <c r="K45" s="87">
        <v>352</v>
      </c>
      <c r="L45" s="87">
        <v>27.7</v>
      </c>
      <c r="M45" s="87">
        <v>4.4000000000000004</v>
      </c>
      <c r="N45" s="101">
        <v>23.3</v>
      </c>
      <c r="O45" s="87">
        <v>1.8</v>
      </c>
      <c r="P45" s="87">
        <v>38.700000000000003</v>
      </c>
      <c r="Q45" s="3">
        <v>116</v>
      </c>
      <c r="R45" s="101">
        <v>255</v>
      </c>
      <c r="S45" s="87">
        <v>4794.7915362464</v>
      </c>
      <c r="T45" s="101">
        <v>7.7</v>
      </c>
      <c r="U45" s="87">
        <v>70.400000000000006</v>
      </c>
      <c r="V45" s="87">
        <v>151</v>
      </c>
      <c r="W45" s="87">
        <v>16.7</v>
      </c>
      <c r="X45" s="87">
        <v>61.1</v>
      </c>
      <c r="Y45" s="87">
        <v>11.1</v>
      </c>
      <c r="Z45" s="87">
        <v>1.8</v>
      </c>
      <c r="AA45" s="87">
        <v>9.4</v>
      </c>
      <c r="AB45" s="87">
        <v>1.6</v>
      </c>
      <c r="AC45" s="87">
        <v>9.6</v>
      </c>
      <c r="AD45" s="41">
        <v>43</v>
      </c>
      <c r="AE45" s="87">
        <v>1.9</v>
      </c>
      <c r="AF45" s="87">
        <v>5.4</v>
      </c>
      <c r="AG45" s="87">
        <v>5.2</v>
      </c>
      <c r="AH45" s="100">
        <v>0.78</v>
      </c>
    </row>
    <row r="46" spans="1:34" x14ac:dyDescent="0.35">
      <c r="A46" s="1">
        <v>2293083</v>
      </c>
      <c r="B46" s="1">
        <v>20150145</v>
      </c>
      <c r="C46" s="2">
        <v>602.76499999999999</v>
      </c>
      <c r="D46" s="2" t="s">
        <v>147</v>
      </c>
      <c r="E46" s="99">
        <v>16</v>
      </c>
      <c r="F46" s="87">
        <v>21</v>
      </c>
      <c r="G46" s="87">
        <v>116</v>
      </c>
      <c r="H46" s="100">
        <v>1</v>
      </c>
      <c r="I46" s="87">
        <v>14.4</v>
      </c>
      <c r="J46" s="101">
        <v>184</v>
      </c>
      <c r="K46" s="87">
        <v>352</v>
      </c>
      <c r="L46" s="87">
        <v>26.8</v>
      </c>
      <c r="M46" s="87">
        <v>4.0999999999999996</v>
      </c>
      <c r="N46" s="101">
        <v>21.8</v>
      </c>
      <c r="O46" s="87">
        <v>1.8</v>
      </c>
      <c r="P46" s="87">
        <v>27.8</v>
      </c>
      <c r="Q46" s="3">
        <v>126</v>
      </c>
      <c r="R46" s="101">
        <v>215</v>
      </c>
      <c r="S46" s="87">
        <v>5394.1404782772006</v>
      </c>
      <c r="T46" s="101">
        <v>6.1</v>
      </c>
      <c r="U46" s="87">
        <v>69</v>
      </c>
      <c r="V46" s="87">
        <v>146</v>
      </c>
      <c r="W46" s="87">
        <v>16.2</v>
      </c>
      <c r="X46" s="87">
        <v>58.4</v>
      </c>
      <c r="Y46" s="87">
        <v>10.1</v>
      </c>
      <c r="Z46" s="87">
        <v>2</v>
      </c>
      <c r="AA46" s="87">
        <v>8.5</v>
      </c>
      <c r="AB46" s="87">
        <v>1.4</v>
      </c>
      <c r="AC46" s="87">
        <v>8.6999999999999993</v>
      </c>
      <c r="AD46" s="41">
        <v>41</v>
      </c>
      <c r="AE46" s="87">
        <v>1.6</v>
      </c>
      <c r="AF46" s="87">
        <v>4.9000000000000004</v>
      </c>
      <c r="AG46" s="87">
        <v>4.7</v>
      </c>
      <c r="AH46" s="100">
        <v>0.71</v>
      </c>
    </row>
    <row r="47" spans="1:34" x14ac:dyDescent="0.35">
      <c r="A47" s="1">
        <v>2293084</v>
      </c>
      <c r="B47" s="1">
        <v>20150146</v>
      </c>
      <c r="C47" s="2">
        <v>607.59500000000003</v>
      </c>
      <c r="D47" s="2" t="s">
        <v>147</v>
      </c>
      <c r="E47" s="99">
        <v>22</v>
      </c>
      <c r="F47" s="87">
        <v>19.7</v>
      </c>
      <c r="G47" s="87">
        <v>129</v>
      </c>
      <c r="H47" s="100">
        <v>2.0299999999999998</v>
      </c>
      <c r="I47" s="87">
        <v>13.5</v>
      </c>
      <c r="J47" s="101">
        <v>186</v>
      </c>
      <c r="K47" s="87">
        <v>394</v>
      </c>
      <c r="L47" s="87">
        <v>25.1</v>
      </c>
      <c r="M47" s="87">
        <v>4.5</v>
      </c>
      <c r="N47" s="101">
        <v>22.3</v>
      </c>
      <c r="O47" s="87">
        <v>1.8</v>
      </c>
      <c r="P47" s="87">
        <v>39.4</v>
      </c>
      <c r="Q47" s="3">
        <v>114</v>
      </c>
      <c r="R47" s="101">
        <v>254</v>
      </c>
      <c r="S47" s="87">
        <v>5394.1404782772006</v>
      </c>
      <c r="T47" s="101">
        <v>7.3</v>
      </c>
      <c r="U47" s="87">
        <v>63.8</v>
      </c>
      <c r="V47" s="87">
        <v>138</v>
      </c>
      <c r="W47" s="87">
        <v>15.8</v>
      </c>
      <c r="X47" s="87">
        <v>57.5</v>
      </c>
      <c r="Y47" s="87">
        <v>10.5</v>
      </c>
      <c r="Z47" s="87">
        <v>2</v>
      </c>
      <c r="AA47" s="87">
        <v>9.3000000000000007</v>
      </c>
      <c r="AB47" s="87">
        <v>1.5</v>
      </c>
      <c r="AC47" s="87">
        <v>8.6</v>
      </c>
      <c r="AD47" s="41">
        <v>40</v>
      </c>
      <c r="AE47" s="87">
        <v>1.7</v>
      </c>
      <c r="AF47" s="87">
        <v>4.9000000000000004</v>
      </c>
      <c r="AG47" s="87">
        <v>4.9000000000000004</v>
      </c>
      <c r="AH47" s="100">
        <v>0.7</v>
      </c>
    </row>
    <row r="48" spans="1:34" x14ac:dyDescent="0.35">
      <c r="A48" s="1">
        <v>2293085</v>
      </c>
      <c r="B48" s="1">
        <v>20150147</v>
      </c>
      <c r="C48" s="2">
        <v>612.34</v>
      </c>
      <c r="D48" s="2" t="s">
        <v>147</v>
      </c>
      <c r="E48" s="99">
        <v>19</v>
      </c>
      <c r="F48" s="87">
        <v>20.5</v>
      </c>
      <c r="G48" s="87">
        <v>103</v>
      </c>
      <c r="H48" s="100">
        <v>1.81</v>
      </c>
      <c r="I48" s="87">
        <v>11.8</v>
      </c>
      <c r="J48" s="101">
        <v>161</v>
      </c>
      <c r="K48" s="87">
        <v>320</v>
      </c>
      <c r="L48" s="87">
        <v>22.9</v>
      </c>
      <c r="M48" s="87">
        <v>3.6</v>
      </c>
      <c r="N48" s="101">
        <v>19.5</v>
      </c>
      <c r="O48" s="87">
        <v>1.6</v>
      </c>
      <c r="P48" s="87">
        <v>25.3</v>
      </c>
      <c r="Q48" s="3">
        <v>107</v>
      </c>
      <c r="R48" s="101">
        <v>189</v>
      </c>
      <c r="S48" s="87">
        <v>4794.7915362464</v>
      </c>
      <c r="T48" s="101">
        <v>5.3</v>
      </c>
      <c r="U48" s="87">
        <v>59.5</v>
      </c>
      <c r="V48" s="87">
        <v>127</v>
      </c>
      <c r="W48" s="87">
        <v>14</v>
      </c>
      <c r="X48" s="87">
        <v>51.8</v>
      </c>
      <c r="Y48" s="87">
        <v>9.6999999999999993</v>
      </c>
      <c r="Z48" s="87">
        <v>1.9</v>
      </c>
      <c r="AA48" s="87">
        <v>8.4</v>
      </c>
      <c r="AB48" s="87">
        <v>1.3</v>
      </c>
      <c r="AC48" s="87">
        <v>8.5</v>
      </c>
      <c r="AD48" s="41">
        <v>39</v>
      </c>
      <c r="AE48" s="87">
        <v>1.6</v>
      </c>
      <c r="AF48" s="87">
        <v>5</v>
      </c>
      <c r="AG48" s="87">
        <v>5.3</v>
      </c>
      <c r="AH48" s="100">
        <v>0.79</v>
      </c>
    </row>
    <row r="49" spans="1:34" x14ac:dyDescent="0.35">
      <c r="A49" s="1">
        <v>2293086</v>
      </c>
      <c r="B49" s="1">
        <v>20150148</v>
      </c>
      <c r="C49" s="2">
        <v>617.12</v>
      </c>
      <c r="D49" s="2" t="s">
        <v>147</v>
      </c>
      <c r="E49" s="99">
        <v>22</v>
      </c>
      <c r="F49" s="87">
        <v>22.8</v>
      </c>
      <c r="G49" s="87">
        <v>131</v>
      </c>
      <c r="H49" s="100">
        <v>2.1800000000000002</v>
      </c>
      <c r="I49" s="87">
        <v>14.8</v>
      </c>
      <c r="J49" s="101">
        <v>203</v>
      </c>
      <c r="K49" s="87">
        <v>433</v>
      </c>
      <c r="L49" s="87">
        <v>38.4</v>
      </c>
      <c r="M49" s="87">
        <v>4.8</v>
      </c>
      <c r="N49" s="101">
        <v>25.2</v>
      </c>
      <c r="O49" s="87">
        <v>1.9</v>
      </c>
      <c r="P49" s="87">
        <v>55.2</v>
      </c>
      <c r="Q49" s="3">
        <v>119</v>
      </c>
      <c r="R49" s="101">
        <v>252</v>
      </c>
      <c r="S49" s="87">
        <v>5394.1404782772006</v>
      </c>
      <c r="T49" s="101">
        <v>7.1</v>
      </c>
      <c r="U49" s="87">
        <v>78.5</v>
      </c>
      <c r="V49" s="87">
        <v>163</v>
      </c>
      <c r="W49" s="87">
        <v>18.600000000000001</v>
      </c>
      <c r="X49" s="87">
        <v>68.099999999999994</v>
      </c>
      <c r="Y49" s="87">
        <v>12.1</v>
      </c>
      <c r="Z49" s="87">
        <v>2.2999999999999998</v>
      </c>
      <c r="AA49" s="87">
        <v>10.199999999999999</v>
      </c>
      <c r="AB49" s="87">
        <v>1.6</v>
      </c>
      <c r="AC49" s="87">
        <v>10</v>
      </c>
      <c r="AD49" s="41">
        <v>40</v>
      </c>
      <c r="AE49" s="87">
        <v>2</v>
      </c>
      <c r="AF49" s="87">
        <v>6.1</v>
      </c>
      <c r="AG49" s="87">
        <v>6.2</v>
      </c>
      <c r="AH49" s="100">
        <v>0.92</v>
      </c>
    </row>
    <row r="50" spans="1:34" x14ac:dyDescent="0.35">
      <c r="A50" s="1">
        <v>2293087</v>
      </c>
      <c r="B50" s="1">
        <v>20150149</v>
      </c>
      <c r="C50" s="2">
        <v>621.83999999999992</v>
      </c>
      <c r="D50" s="2" t="s">
        <v>147</v>
      </c>
      <c r="E50" s="99">
        <v>30</v>
      </c>
      <c r="F50" s="87">
        <v>14.5</v>
      </c>
      <c r="G50" s="87">
        <v>362</v>
      </c>
      <c r="H50" s="100">
        <v>17.100000000000001</v>
      </c>
      <c r="I50" s="87">
        <v>11.2</v>
      </c>
      <c r="J50" s="101">
        <v>151</v>
      </c>
      <c r="K50" s="87">
        <v>294</v>
      </c>
      <c r="L50" s="87">
        <v>16.8</v>
      </c>
      <c r="M50" s="87">
        <v>7.2</v>
      </c>
      <c r="N50" s="101">
        <v>13.7</v>
      </c>
      <c r="O50" s="87">
        <v>1.2</v>
      </c>
      <c r="P50" s="87">
        <v>53.8</v>
      </c>
      <c r="Q50" s="3">
        <v>83</v>
      </c>
      <c r="R50" s="101">
        <v>180</v>
      </c>
      <c r="S50" s="87">
        <v>3596.0936521847993</v>
      </c>
      <c r="T50" s="101">
        <v>5.2</v>
      </c>
      <c r="U50" s="87">
        <v>48.4</v>
      </c>
      <c r="V50" s="87">
        <v>97.6</v>
      </c>
      <c r="W50" s="87">
        <v>12.4</v>
      </c>
      <c r="X50" s="87">
        <v>46.9</v>
      </c>
      <c r="Y50" s="87">
        <v>10</v>
      </c>
      <c r="Z50" s="87">
        <v>1.9</v>
      </c>
      <c r="AA50" s="87">
        <v>9.1999999999999993</v>
      </c>
      <c r="AB50" s="87">
        <v>1.5</v>
      </c>
      <c r="AC50" s="87">
        <v>8.8000000000000007</v>
      </c>
      <c r="AD50" s="41">
        <v>49</v>
      </c>
      <c r="AE50" s="87">
        <v>1.7</v>
      </c>
      <c r="AF50" s="87">
        <v>5</v>
      </c>
      <c r="AG50" s="87">
        <v>4.8</v>
      </c>
      <c r="AH50" s="100">
        <v>0.74</v>
      </c>
    </row>
    <row r="51" spans="1:34" x14ac:dyDescent="0.35">
      <c r="A51" s="1">
        <v>2293088</v>
      </c>
      <c r="B51" s="1">
        <v>20150150</v>
      </c>
      <c r="C51" s="2">
        <v>626.55500000000006</v>
      </c>
      <c r="D51" s="2" t="s">
        <v>147</v>
      </c>
      <c r="E51" s="99">
        <v>18</v>
      </c>
      <c r="F51" s="87">
        <v>13.1</v>
      </c>
      <c r="G51" s="87">
        <v>157</v>
      </c>
      <c r="H51" s="100">
        <v>4.8099999999999996</v>
      </c>
      <c r="I51" s="87">
        <v>11.3</v>
      </c>
      <c r="J51" s="101">
        <v>173</v>
      </c>
      <c r="K51" s="87">
        <v>293</v>
      </c>
      <c r="L51" s="87">
        <v>16.7</v>
      </c>
      <c r="M51" s="87">
        <v>4.3</v>
      </c>
      <c r="N51" s="101">
        <v>16.5</v>
      </c>
      <c r="O51" s="87">
        <v>1.3</v>
      </c>
      <c r="P51" s="87">
        <v>51.9</v>
      </c>
      <c r="Q51" s="3">
        <v>78</v>
      </c>
      <c r="R51" s="101">
        <v>240</v>
      </c>
      <c r="S51" s="87">
        <v>3596.0936521847993</v>
      </c>
      <c r="T51" s="101">
        <v>6.9</v>
      </c>
      <c r="U51" s="87">
        <v>46.8</v>
      </c>
      <c r="V51" s="87">
        <v>94.3</v>
      </c>
      <c r="W51" s="87">
        <v>12.4</v>
      </c>
      <c r="X51" s="87">
        <v>48</v>
      </c>
      <c r="Y51" s="87">
        <v>9.5</v>
      </c>
      <c r="Z51" s="87">
        <v>1.8</v>
      </c>
      <c r="AA51" s="87">
        <v>9.4</v>
      </c>
      <c r="AB51" s="87">
        <v>1.6</v>
      </c>
      <c r="AC51" s="87">
        <v>9.5</v>
      </c>
      <c r="AD51" s="41">
        <v>53</v>
      </c>
      <c r="AE51" s="87">
        <v>2</v>
      </c>
      <c r="AF51" s="87">
        <v>6</v>
      </c>
      <c r="AG51" s="87">
        <v>5.9</v>
      </c>
      <c r="AH51" s="100">
        <v>0.88</v>
      </c>
    </row>
    <row r="52" spans="1:34" x14ac:dyDescent="0.35">
      <c r="A52" s="1">
        <v>2293089</v>
      </c>
      <c r="B52" s="1">
        <v>20150151</v>
      </c>
      <c r="C52" s="2">
        <v>631.29500000000007</v>
      </c>
      <c r="D52" s="2" t="s">
        <v>147</v>
      </c>
      <c r="E52" s="99">
        <v>24</v>
      </c>
      <c r="F52" s="87">
        <v>19.2</v>
      </c>
      <c r="G52" s="87">
        <v>179</v>
      </c>
      <c r="H52" s="100">
        <v>4.4000000000000004</v>
      </c>
      <c r="I52" s="87">
        <v>14.6</v>
      </c>
      <c r="J52" s="101">
        <v>194</v>
      </c>
      <c r="K52" s="87">
        <v>382</v>
      </c>
      <c r="L52" s="87">
        <v>24.3</v>
      </c>
      <c r="M52" s="87">
        <v>5.0999999999999996</v>
      </c>
      <c r="N52" s="101">
        <v>21</v>
      </c>
      <c r="O52" s="87">
        <v>1.7</v>
      </c>
      <c r="P52" s="87">
        <v>46</v>
      </c>
      <c r="Q52" s="3">
        <v>104</v>
      </c>
      <c r="R52" s="101">
        <v>243</v>
      </c>
      <c r="S52" s="87">
        <v>5394.1404782772006</v>
      </c>
      <c r="T52" s="101">
        <v>6.8</v>
      </c>
      <c r="U52" s="87">
        <v>63.4</v>
      </c>
      <c r="V52" s="87">
        <v>134</v>
      </c>
      <c r="W52" s="87">
        <v>15.3</v>
      </c>
      <c r="X52" s="87">
        <v>57.4</v>
      </c>
      <c r="Y52" s="87">
        <v>10.8</v>
      </c>
      <c r="Z52" s="87">
        <v>2</v>
      </c>
      <c r="AA52" s="87">
        <v>9</v>
      </c>
      <c r="AB52" s="87">
        <v>1.4</v>
      </c>
      <c r="AC52" s="87">
        <v>8.4</v>
      </c>
      <c r="AD52" s="41">
        <v>41</v>
      </c>
      <c r="AE52" s="87">
        <v>1.6</v>
      </c>
      <c r="AF52" s="87">
        <v>4.5999999999999996</v>
      </c>
      <c r="AG52" s="87">
        <v>4.5999999999999996</v>
      </c>
      <c r="AH52" s="100">
        <v>0.67</v>
      </c>
    </row>
    <row r="53" spans="1:34" x14ac:dyDescent="0.35">
      <c r="A53" s="1">
        <v>2293090</v>
      </c>
      <c r="B53" s="1">
        <v>20150152</v>
      </c>
      <c r="C53" s="2">
        <v>636.11500000000001</v>
      </c>
      <c r="D53" s="2" t="s">
        <v>147</v>
      </c>
      <c r="E53" s="99">
        <v>27</v>
      </c>
      <c r="F53" s="87">
        <v>19.600000000000001</v>
      </c>
      <c r="G53" s="87">
        <v>138</v>
      </c>
      <c r="H53" s="100">
        <v>4.3600000000000003</v>
      </c>
      <c r="I53" s="87">
        <v>13.7</v>
      </c>
      <c r="J53" s="101">
        <v>188</v>
      </c>
      <c r="K53" s="87">
        <v>360</v>
      </c>
      <c r="L53" s="87">
        <v>27.3</v>
      </c>
      <c r="M53" s="87">
        <v>4.5999999999999996</v>
      </c>
      <c r="N53" s="101">
        <v>22</v>
      </c>
      <c r="O53" s="87">
        <v>1.8</v>
      </c>
      <c r="P53" s="87">
        <v>44.6</v>
      </c>
      <c r="Q53" s="3">
        <v>101</v>
      </c>
      <c r="R53" s="101">
        <v>266</v>
      </c>
      <c r="S53" s="87">
        <v>4794.7915362464</v>
      </c>
      <c r="T53" s="101">
        <v>7.7</v>
      </c>
      <c r="U53" s="87">
        <v>61.8</v>
      </c>
      <c r="V53" s="87">
        <v>128</v>
      </c>
      <c r="W53" s="87">
        <v>14.7</v>
      </c>
      <c r="X53" s="87">
        <v>55.7</v>
      </c>
      <c r="Y53" s="87">
        <v>11.7</v>
      </c>
      <c r="Z53" s="87">
        <v>2.1</v>
      </c>
      <c r="AA53" s="87">
        <v>10.4</v>
      </c>
      <c r="AB53" s="87">
        <v>1.7</v>
      </c>
      <c r="AC53" s="87">
        <v>10</v>
      </c>
      <c r="AD53" s="41">
        <v>44</v>
      </c>
      <c r="AE53" s="87">
        <v>1.9</v>
      </c>
      <c r="AF53" s="87">
        <v>5.5</v>
      </c>
      <c r="AG53" s="87">
        <v>5</v>
      </c>
      <c r="AH53" s="100">
        <v>0.73</v>
      </c>
    </row>
    <row r="54" spans="1:34" x14ac:dyDescent="0.35">
      <c r="A54" s="1">
        <v>2293091</v>
      </c>
      <c r="B54" s="1">
        <v>20150153</v>
      </c>
      <c r="C54" s="2">
        <v>640.98</v>
      </c>
      <c r="D54" s="2" t="s">
        <v>147</v>
      </c>
      <c r="E54" s="99">
        <v>23</v>
      </c>
      <c r="F54" s="87">
        <v>17.3</v>
      </c>
      <c r="G54" s="87">
        <v>273</v>
      </c>
      <c r="H54" s="100">
        <v>10.37</v>
      </c>
      <c r="I54" s="87">
        <v>13.9</v>
      </c>
      <c r="J54" s="101">
        <v>180</v>
      </c>
      <c r="K54" s="87">
        <v>341</v>
      </c>
      <c r="L54" s="87">
        <v>21.8</v>
      </c>
      <c r="M54" s="87">
        <v>6.8</v>
      </c>
      <c r="N54" s="101">
        <v>20.5</v>
      </c>
      <c r="O54" s="87">
        <v>1.7</v>
      </c>
      <c r="P54" s="87">
        <v>55</v>
      </c>
      <c r="Q54" s="3">
        <v>91</v>
      </c>
      <c r="R54" s="101">
        <v>266</v>
      </c>
      <c r="S54" s="87">
        <v>4195.4425942155995</v>
      </c>
      <c r="T54" s="101">
        <v>7.4</v>
      </c>
      <c r="U54" s="87">
        <v>60.7</v>
      </c>
      <c r="V54" s="87">
        <v>124</v>
      </c>
      <c r="W54" s="87">
        <v>15.3</v>
      </c>
      <c r="X54" s="87">
        <v>58.5</v>
      </c>
      <c r="Y54" s="87">
        <v>12</v>
      </c>
      <c r="Z54" s="87">
        <v>2.2000000000000002</v>
      </c>
      <c r="AA54" s="87">
        <v>11.9</v>
      </c>
      <c r="AB54" s="87">
        <v>1.8</v>
      </c>
      <c r="AC54" s="87">
        <v>11.3</v>
      </c>
      <c r="AD54" s="41">
        <v>54</v>
      </c>
      <c r="AE54" s="87">
        <v>2.2000000000000002</v>
      </c>
      <c r="AF54" s="87">
        <v>6.7</v>
      </c>
      <c r="AG54" s="87">
        <v>6.2</v>
      </c>
      <c r="AH54" s="100">
        <v>0.97</v>
      </c>
    </row>
    <row r="55" spans="1:34" x14ac:dyDescent="0.35">
      <c r="A55" s="1">
        <v>2293092</v>
      </c>
      <c r="B55" s="1">
        <v>20150154</v>
      </c>
      <c r="C55" s="2">
        <v>645.75</v>
      </c>
      <c r="D55" s="2" t="s">
        <v>147</v>
      </c>
      <c r="E55" s="99">
        <v>30</v>
      </c>
      <c r="F55" s="87">
        <v>13.7</v>
      </c>
      <c r="G55" s="87">
        <v>246</v>
      </c>
      <c r="H55" s="100">
        <v>9.68</v>
      </c>
      <c r="I55" s="87">
        <v>11.7</v>
      </c>
      <c r="J55" s="101">
        <v>161</v>
      </c>
      <c r="K55" s="87">
        <v>333</v>
      </c>
      <c r="L55" s="87">
        <v>16.600000000000001</v>
      </c>
      <c r="M55" s="87">
        <v>5.8</v>
      </c>
      <c r="N55" s="101">
        <v>15.4</v>
      </c>
      <c r="O55" s="87">
        <v>1.4</v>
      </c>
      <c r="P55" s="87">
        <v>49.7</v>
      </c>
      <c r="Q55" s="3">
        <v>85</v>
      </c>
      <c r="R55" s="101">
        <v>190</v>
      </c>
      <c r="S55" s="87">
        <v>3596.0936521847993</v>
      </c>
      <c r="T55" s="101">
        <v>5.3</v>
      </c>
      <c r="U55" s="87">
        <v>54.5</v>
      </c>
      <c r="V55" s="87">
        <v>104</v>
      </c>
      <c r="W55" s="87">
        <v>13.4</v>
      </c>
      <c r="X55" s="87">
        <v>50.2</v>
      </c>
      <c r="Y55" s="87">
        <v>8.9</v>
      </c>
      <c r="Z55" s="87">
        <v>1.6</v>
      </c>
      <c r="AA55" s="87">
        <v>8.1999999999999993</v>
      </c>
      <c r="AB55" s="87">
        <v>1.3</v>
      </c>
      <c r="AC55" s="87">
        <v>8.1999999999999993</v>
      </c>
      <c r="AD55" s="41">
        <v>40</v>
      </c>
      <c r="AE55" s="87">
        <v>1.7</v>
      </c>
      <c r="AF55" s="87">
        <v>4.9000000000000004</v>
      </c>
      <c r="AG55" s="87">
        <v>5</v>
      </c>
      <c r="AH55" s="100">
        <v>0.74</v>
      </c>
    </row>
    <row r="56" spans="1:34" x14ac:dyDescent="0.35">
      <c r="A56" s="1">
        <v>2293093</v>
      </c>
      <c r="B56" s="1">
        <v>20150155</v>
      </c>
      <c r="C56" s="2">
        <v>650.495</v>
      </c>
      <c r="D56" s="2" t="s">
        <v>147</v>
      </c>
      <c r="E56" s="99">
        <v>17</v>
      </c>
      <c r="F56" s="87">
        <v>12.8</v>
      </c>
      <c r="G56" s="87">
        <v>222</v>
      </c>
      <c r="H56" s="100">
        <v>6.91</v>
      </c>
      <c r="I56" s="87">
        <v>10.4</v>
      </c>
      <c r="J56" s="101">
        <v>150</v>
      </c>
      <c r="K56" s="87">
        <v>361</v>
      </c>
      <c r="L56" s="87">
        <v>15.3</v>
      </c>
      <c r="M56" s="87">
        <v>5.8</v>
      </c>
      <c r="N56" s="101">
        <v>13.4</v>
      </c>
      <c r="O56" s="87">
        <v>1.1000000000000001</v>
      </c>
      <c r="P56" s="87">
        <v>31.5</v>
      </c>
      <c r="Q56" s="3">
        <v>82</v>
      </c>
      <c r="R56" s="101">
        <v>190</v>
      </c>
      <c r="S56" s="87">
        <v>3596.0936521847993</v>
      </c>
      <c r="T56" s="101">
        <v>5.0999999999999996</v>
      </c>
      <c r="U56" s="87">
        <v>46.2</v>
      </c>
      <c r="V56" s="87">
        <v>85.4</v>
      </c>
      <c r="W56" s="87">
        <v>11.7</v>
      </c>
      <c r="X56" s="87">
        <v>44.8</v>
      </c>
      <c r="Y56" s="87">
        <v>8.6999999999999993</v>
      </c>
      <c r="Z56" s="87">
        <v>1.7</v>
      </c>
      <c r="AA56" s="87">
        <v>8.1999999999999993</v>
      </c>
      <c r="AB56" s="87">
        <v>1.3</v>
      </c>
      <c r="AC56" s="87">
        <v>8.1</v>
      </c>
      <c r="AD56" s="41">
        <v>47</v>
      </c>
      <c r="AE56" s="87">
        <v>1.8</v>
      </c>
      <c r="AF56" s="87">
        <v>5.0999999999999996</v>
      </c>
      <c r="AG56" s="87">
        <v>4.9000000000000004</v>
      </c>
      <c r="AH56" s="100">
        <v>0.81</v>
      </c>
    </row>
    <row r="57" spans="1:34" x14ac:dyDescent="0.35">
      <c r="A57" s="1">
        <v>2293094</v>
      </c>
      <c r="B57" s="1">
        <v>20150156</v>
      </c>
      <c r="C57" s="2">
        <v>655.27</v>
      </c>
      <c r="D57" s="2" t="s">
        <v>147</v>
      </c>
      <c r="E57" s="99">
        <v>27</v>
      </c>
      <c r="F57" s="87">
        <v>13.1</v>
      </c>
      <c r="G57" s="87">
        <v>180</v>
      </c>
      <c r="H57" s="100">
        <v>7.24</v>
      </c>
      <c r="I57" s="87">
        <v>10.5</v>
      </c>
      <c r="J57" s="101">
        <v>164</v>
      </c>
      <c r="K57" s="87">
        <v>355</v>
      </c>
      <c r="L57" s="87">
        <v>15.5</v>
      </c>
      <c r="M57" s="87">
        <v>4.7</v>
      </c>
      <c r="N57" s="101">
        <v>14.6</v>
      </c>
      <c r="O57" s="87">
        <v>1.2</v>
      </c>
      <c r="P57" s="87">
        <v>50.7</v>
      </c>
      <c r="Q57" s="3">
        <v>85</v>
      </c>
      <c r="R57" s="101">
        <v>190</v>
      </c>
      <c r="S57" s="87">
        <v>3596.0936521847993</v>
      </c>
      <c r="T57" s="101">
        <v>5.4</v>
      </c>
      <c r="U57" s="87">
        <v>44.3</v>
      </c>
      <c r="V57" s="87">
        <v>84.4</v>
      </c>
      <c r="W57" s="87">
        <v>11.5</v>
      </c>
      <c r="X57" s="87">
        <v>44.1</v>
      </c>
      <c r="Y57" s="87">
        <v>9.5</v>
      </c>
      <c r="Z57" s="87">
        <v>1.8</v>
      </c>
      <c r="AA57" s="87">
        <v>8.5</v>
      </c>
      <c r="AB57" s="87">
        <v>1.4</v>
      </c>
      <c r="AC57" s="87">
        <v>8.5</v>
      </c>
      <c r="AD57" s="41">
        <v>46</v>
      </c>
      <c r="AE57" s="87">
        <v>1.7</v>
      </c>
      <c r="AF57" s="87">
        <v>5.2</v>
      </c>
      <c r="AG57" s="87">
        <v>4.9000000000000004</v>
      </c>
      <c r="AH57" s="100">
        <v>0.76</v>
      </c>
    </row>
    <row r="58" spans="1:34" x14ac:dyDescent="0.35">
      <c r="A58" s="1">
        <v>2293095</v>
      </c>
      <c r="B58" s="1">
        <v>20150157</v>
      </c>
      <c r="C58" s="2">
        <v>661.97499999999991</v>
      </c>
      <c r="D58" s="2" t="s">
        <v>147</v>
      </c>
      <c r="E58" s="99">
        <v>17</v>
      </c>
      <c r="F58" s="87">
        <v>11</v>
      </c>
      <c r="G58" s="87">
        <v>409</v>
      </c>
      <c r="H58" s="100">
        <v>12.34</v>
      </c>
      <c r="I58" s="87">
        <v>9.6</v>
      </c>
      <c r="J58" s="101">
        <v>139</v>
      </c>
      <c r="K58" s="87">
        <v>339</v>
      </c>
      <c r="L58" s="87">
        <v>14.1</v>
      </c>
      <c r="M58" s="87">
        <v>6.5</v>
      </c>
      <c r="N58" s="101">
        <v>12.4</v>
      </c>
      <c r="O58" s="87">
        <v>1.1000000000000001</v>
      </c>
      <c r="P58" s="87">
        <v>34</v>
      </c>
      <c r="Q58" s="3">
        <v>81</v>
      </c>
      <c r="R58" s="101">
        <v>173</v>
      </c>
      <c r="S58" s="87">
        <v>2996.7447101540001</v>
      </c>
      <c r="T58" s="101">
        <v>5</v>
      </c>
      <c r="U58" s="87">
        <v>43</v>
      </c>
      <c r="V58" s="87">
        <v>81.5</v>
      </c>
      <c r="W58" s="87">
        <v>11</v>
      </c>
      <c r="X58" s="87">
        <v>42.6</v>
      </c>
      <c r="Y58" s="87">
        <v>8.6999999999999993</v>
      </c>
      <c r="Z58" s="87">
        <v>1.4</v>
      </c>
      <c r="AA58" s="87">
        <v>7.7</v>
      </c>
      <c r="AB58" s="87">
        <v>1.2</v>
      </c>
      <c r="AC58" s="87">
        <v>7.7</v>
      </c>
      <c r="AD58" s="41">
        <v>43</v>
      </c>
      <c r="AE58" s="87">
        <v>1.5</v>
      </c>
      <c r="AF58" s="87">
        <v>4.5999999999999996</v>
      </c>
      <c r="AG58" s="87">
        <v>4.4000000000000004</v>
      </c>
      <c r="AH58" s="100">
        <v>0.69</v>
      </c>
    </row>
    <row r="59" spans="1:34" x14ac:dyDescent="0.35">
      <c r="A59" s="1">
        <v>2293096</v>
      </c>
      <c r="B59" s="1">
        <v>20150158</v>
      </c>
      <c r="C59" s="2">
        <v>664.68499999999995</v>
      </c>
      <c r="D59" s="2" t="s">
        <v>147</v>
      </c>
      <c r="E59" s="99">
        <v>27</v>
      </c>
      <c r="F59" s="87">
        <v>7.8</v>
      </c>
      <c r="G59" s="87">
        <v>361</v>
      </c>
      <c r="H59" s="100">
        <v>14.44</v>
      </c>
      <c r="I59" s="87">
        <v>7.1</v>
      </c>
      <c r="J59" s="101">
        <v>116</v>
      </c>
      <c r="K59" s="87">
        <v>275</v>
      </c>
      <c r="L59" s="87">
        <v>9.8000000000000007</v>
      </c>
      <c r="M59" s="87">
        <v>6.6</v>
      </c>
      <c r="N59" s="101">
        <v>10</v>
      </c>
      <c r="O59" s="87">
        <v>0.9</v>
      </c>
      <c r="P59" s="87">
        <v>61.4</v>
      </c>
      <c r="Q59" s="3">
        <v>118</v>
      </c>
      <c r="R59" s="101">
        <v>137</v>
      </c>
      <c r="S59" s="87">
        <v>2397.3957681232</v>
      </c>
      <c r="T59" s="101">
        <v>3.8</v>
      </c>
      <c r="U59" s="87">
        <v>36.799999999999997</v>
      </c>
      <c r="V59" s="87">
        <v>67.7</v>
      </c>
      <c r="W59" s="87">
        <v>9.6</v>
      </c>
      <c r="X59" s="87">
        <v>39.299999999999997</v>
      </c>
      <c r="Y59" s="87">
        <v>8</v>
      </c>
      <c r="Z59" s="87">
        <v>1.6</v>
      </c>
      <c r="AA59" s="87">
        <v>8.6999999999999993</v>
      </c>
      <c r="AB59" s="87">
        <v>1.4</v>
      </c>
      <c r="AC59" s="87">
        <v>8.6999999999999993</v>
      </c>
      <c r="AD59" s="41">
        <v>53</v>
      </c>
      <c r="AE59" s="87">
        <v>1.9</v>
      </c>
      <c r="AF59" s="87">
        <v>5.6</v>
      </c>
      <c r="AG59" s="87">
        <v>5.6</v>
      </c>
      <c r="AH59" s="100">
        <v>0.85</v>
      </c>
    </row>
    <row r="60" spans="1:34" x14ac:dyDescent="0.35">
      <c r="A60" s="1">
        <v>2293097</v>
      </c>
      <c r="B60" s="1">
        <v>20150159</v>
      </c>
      <c r="C60" s="2">
        <v>669.51</v>
      </c>
      <c r="D60" s="2" t="s">
        <v>147</v>
      </c>
      <c r="E60" s="99">
        <v>27</v>
      </c>
      <c r="F60" s="87">
        <v>10.6</v>
      </c>
      <c r="G60" s="87">
        <v>574</v>
      </c>
      <c r="H60" s="100">
        <v>42.48</v>
      </c>
      <c r="I60" s="87">
        <v>7.2</v>
      </c>
      <c r="J60" s="101">
        <v>117</v>
      </c>
      <c r="K60" s="87">
        <v>337</v>
      </c>
      <c r="L60" s="87">
        <v>10.5</v>
      </c>
      <c r="M60" s="87">
        <v>10.9</v>
      </c>
      <c r="N60" s="101">
        <v>10.4</v>
      </c>
      <c r="O60" s="87">
        <v>0.8</v>
      </c>
      <c r="P60" s="87">
        <v>49.7</v>
      </c>
      <c r="Q60" s="3">
        <v>98</v>
      </c>
      <c r="R60" s="101">
        <v>134</v>
      </c>
      <c r="S60" s="87">
        <v>2397.3957681232</v>
      </c>
      <c r="T60" s="101">
        <v>3.7</v>
      </c>
      <c r="U60" s="87">
        <v>41.3</v>
      </c>
      <c r="V60" s="87">
        <v>71.099999999999994</v>
      </c>
      <c r="W60" s="87">
        <v>10.8</v>
      </c>
      <c r="X60" s="87">
        <v>44.6</v>
      </c>
      <c r="Y60" s="87">
        <v>10</v>
      </c>
      <c r="Z60" s="87">
        <v>2</v>
      </c>
      <c r="AA60" s="87">
        <v>10.3</v>
      </c>
      <c r="AB60" s="87">
        <v>1.6</v>
      </c>
      <c r="AC60" s="87">
        <v>10.3</v>
      </c>
      <c r="AD60" s="41">
        <v>62</v>
      </c>
      <c r="AE60" s="87">
        <v>2.2000000000000002</v>
      </c>
      <c r="AF60" s="87">
        <v>6.7</v>
      </c>
      <c r="AG60" s="87">
        <v>6.4</v>
      </c>
      <c r="AH60" s="100">
        <v>0.98</v>
      </c>
    </row>
    <row r="61" spans="1:34" x14ac:dyDescent="0.35">
      <c r="A61" s="1">
        <v>2293098</v>
      </c>
      <c r="B61" s="1">
        <v>20150160</v>
      </c>
      <c r="C61" s="2">
        <v>674.32</v>
      </c>
      <c r="D61" s="2" t="s">
        <v>148</v>
      </c>
      <c r="E61" s="99">
        <v>18</v>
      </c>
      <c r="F61" s="87">
        <v>11.6</v>
      </c>
      <c r="G61" s="87">
        <v>740</v>
      </c>
      <c r="H61" s="100">
        <v>49.36</v>
      </c>
      <c r="I61" s="87">
        <v>9.5</v>
      </c>
      <c r="J61" s="101">
        <v>141</v>
      </c>
      <c r="K61" s="87">
        <v>431</v>
      </c>
      <c r="L61" s="87">
        <v>13.1</v>
      </c>
      <c r="M61" s="87">
        <v>9.9</v>
      </c>
      <c r="N61" s="101">
        <v>12.8</v>
      </c>
      <c r="O61" s="87">
        <v>1</v>
      </c>
      <c r="P61" s="87">
        <v>40</v>
      </c>
      <c r="Q61" s="3">
        <v>84</v>
      </c>
      <c r="R61" s="101">
        <v>164</v>
      </c>
      <c r="S61" s="87">
        <v>2996.7447101540001</v>
      </c>
      <c r="T61" s="101">
        <v>4.7</v>
      </c>
      <c r="U61" s="87">
        <v>47.1</v>
      </c>
      <c r="V61" s="87">
        <v>78.7</v>
      </c>
      <c r="W61" s="87">
        <v>11.6</v>
      </c>
      <c r="X61" s="87">
        <v>45.1</v>
      </c>
      <c r="Y61" s="87">
        <v>8.1</v>
      </c>
      <c r="Z61" s="87">
        <v>1.6</v>
      </c>
      <c r="AA61" s="87">
        <v>8.1</v>
      </c>
      <c r="AB61" s="87">
        <v>1.3</v>
      </c>
      <c r="AC61" s="87">
        <v>7.9</v>
      </c>
      <c r="AD61" s="41">
        <v>51</v>
      </c>
      <c r="AE61" s="87">
        <v>1.8</v>
      </c>
      <c r="AF61" s="87">
        <v>5.3</v>
      </c>
      <c r="AG61" s="87">
        <v>5.4</v>
      </c>
      <c r="AH61" s="100">
        <v>0.86</v>
      </c>
    </row>
    <row r="62" spans="1:34" x14ac:dyDescent="0.35">
      <c r="A62" s="1">
        <v>2293099</v>
      </c>
      <c r="B62" s="1">
        <v>20150161</v>
      </c>
      <c r="C62" s="2">
        <v>679.11</v>
      </c>
      <c r="D62" s="2" t="s">
        <v>148</v>
      </c>
      <c r="E62" s="99">
        <v>22</v>
      </c>
      <c r="F62" s="87">
        <v>10</v>
      </c>
      <c r="G62" s="87">
        <v>338</v>
      </c>
      <c r="H62" s="100">
        <v>19.809999999999999</v>
      </c>
      <c r="I62" s="87">
        <v>7.4</v>
      </c>
      <c r="J62" s="101">
        <v>113</v>
      </c>
      <c r="K62" s="87">
        <v>450</v>
      </c>
      <c r="L62" s="87">
        <v>11.7</v>
      </c>
      <c r="M62" s="87">
        <v>6.3</v>
      </c>
      <c r="N62" s="101">
        <v>10.7</v>
      </c>
      <c r="O62" s="87">
        <v>0.9</v>
      </c>
      <c r="P62" s="87">
        <v>24.5</v>
      </c>
      <c r="Q62" s="3">
        <v>79</v>
      </c>
      <c r="R62" s="101">
        <v>137</v>
      </c>
      <c r="S62" s="87">
        <v>2996.7447101540001</v>
      </c>
      <c r="T62" s="101">
        <v>3.9</v>
      </c>
      <c r="U62" s="87">
        <v>41.1</v>
      </c>
      <c r="V62" s="87">
        <v>72.099999999999994</v>
      </c>
      <c r="W62" s="87">
        <v>10.6</v>
      </c>
      <c r="X62" s="87">
        <v>41.3</v>
      </c>
      <c r="Y62" s="87">
        <v>8.1999999999999993</v>
      </c>
      <c r="Z62" s="87">
        <v>1.7</v>
      </c>
      <c r="AA62" s="87">
        <v>8.6999999999999993</v>
      </c>
      <c r="AB62" s="87">
        <v>1.3</v>
      </c>
      <c r="AC62" s="87">
        <v>8.5</v>
      </c>
      <c r="AD62" s="41">
        <v>54</v>
      </c>
      <c r="AE62" s="87">
        <v>1.8</v>
      </c>
      <c r="AF62" s="87">
        <v>5.2</v>
      </c>
      <c r="AG62" s="87">
        <v>4.8</v>
      </c>
      <c r="AH62" s="100">
        <v>0.74</v>
      </c>
    </row>
    <row r="63" spans="1:34" x14ac:dyDescent="0.35">
      <c r="A63" s="1">
        <v>2293100</v>
      </c>
      <c r="B63" s="1">
        <v>20150162</v>
      </c>
      <c r="C63" s="2">
        <v>688.61</v>
      </c>
      <c r="D63" s="2" t="s">
        <v>148</v>
      </c>
      <c r="E63" s="99">
        <v>25</v>
      </c>
      <c r="F63" s="87">
        <v>12.3</v>
      </c>
      <c r="G63" s="87">
        <v>671</v>
      </c>
      <c r="H63" s="100">
        <v>102</v>
      </c>
      <c r="I63" s="87">
        <v>8.1999999999999993</v>
      </c>
      <c r="J63" s="101">
        <v>121</v>
      </c>
      <c r="K63" s="87">
        <v>478</v>
      </c>
      <c r="L63" s="87">
        <v>12.1</v>
      </c>
      <c r="M63" s="87">
        <v>14.9</v>
      </c>
      <c r="N63" s="101">
        <v>11.5</v>
      </c>
      <c r="O63" s="87">
        <v>1</v>
      </c>
      <c r="P63" s="87">
        <v>33.799999999999997</v>
      </c>
      <c r="Q63" s="3">
        <v>92</v>
      </c>
      <c r="R63" s="101">
        <v>147</v>
      </c>
      <c r="S63" s="87">
        <v>2996.7447101540001</v>
      </c>
      <c r="T63" s="101">
        <v>4.0999999999999996</v>
      </c>
      <c r="U63" s="87">
        <v>44</v>
      </c>
      <c r="V63" s="87">
        <v>72.900000000000006</v>
      </c>
      <c r="W63" s="87">
        <v>11.2</v>
      </c>
      <c r="X63" s="87">
        <v>45</v>
      </c>
      <c r="Y63" s="87">
        <v>9.1999999999999993</v>
      </c>
      <c r="Z63" s="87">
        <v>1.9</v>
      </c>
      <c r="AA63" s="87">
        <v>10.4</v>
      </c>
      <c r="AB63" s="87">
        <v>1.7</v>
      </c>
      <c r="AC63" s="87">
        <v>11</v>
      </c>
      <c r="AD63" s="41">
        <v>73</v>
      </c>
      <c r="AE63" s="87">
        <v>2.4</v>
      </c>
      <c r="AF63" s="87">
        <v>7.6</v>
      </c>
      <c r="AG63" s="87">
        <v>7.1</v>
      </c>
      <c r="AH63" s="100">
        <v>1.18</v>
      </c>
    </row>
    <row r="64" spans="1:34" x14ac:dyDescent="0.35">
      <c r="A64" s="1">
        <v>2293101</v>
      </c>
      <c r="B64" s="1">
        <v>20150163</v>
      </c>
      <c r="C64" s="2">
        <v>697.90000000000009</v>
      </c>
      <c r="D64" s="2" t="s">
        <v>148</v>
      </c>
      <c r="E64" s="99">
        <v>36</v>
      </c>
      <c r="F64" s="87">
        <v>10.7</v>
      </c>
      <c r="G64" s="87">
        <v>574</v>
      </c>
      <c r="H64" s="100">
        <v>101</v>
      </c>
      <c r="I64" s="87">
        <v>8.1</v>
      </c>
      <c r="J64" s="101">
        <v>112</v>
      </c>
      <c r="K64" s="87">
        <v>454</v>
      </c>
      <c r="L64" s="87">
        <v>11</v>
      </c>
      <c r="M64" s="87">
        <v>13.1</v>
      </c>
      <c r="N64" s="101">
        <v>10.3</v>
      </c>
      <c r="O64" s="87">
        <v>0.8</v>
      </c>
      <c r="P64" s="87">
        <v>32.5</v>
      </c>
      <c r="Q64" s="3">
        <v>93</v>
      </c>
      <c r="R64" s="101">
        <v>134</v>
      </c>
      <c r="S64" s="87">
        <v>2397.3957681232</v>
      </c>
      <c r="T64" s="101">
        <v>3.7</v>
      </c>
      <c r="U64" s="87">
        <v>43.5</v>
      </c>
      <c r="V64" s="87">
        <v>73.599999999999994</v>
      </c>
      <c r="W64" s="87">
        <v>11</v>
      </c>
      <c r="X64" s="87">
        <v>43.8</v>
      </c>
      <c r="Y64" s="87">
        <v>8.6999999999999993</v>
      </c>
      <c r="Z64" s="87">
        <v>1.9</v>
      </c>
      <c r="AA64" s="87">
        <v>9.3000000000000007</v>
      </c>
      <c r="AB64" s="87">
        <v>1.4</v>
      </c>
      <c r="AC64" s="87">
        <v>9.1</v>
      </c>
      <c r="AD64" s="41">
        <v>61</v>
      </c>
      <c r="AE64" s="87">
        <v>2.1</v>
      </c>
      <c r="AF64" s="87">
        <v>6.3</v>
      </c>
      <c r="AG64" s="87">
        <v>6</v>
      </c>
      <c r="AH64" s="100">
        <v>0.95</v>
      </c>
    </row>
    <row r="65" spans="1:34" x14ac:dyDescent="0.35">
      <c r="A65" s="1">
        <v>2293102</v>
      </c>
      <c r="B65" s="1">
        <v>20150164</v>
      </c>
      <c r="C65" s="2">
        <v>707.30500000000006</v>
      </c>
      <c r="D65" s="2" t="s">
        <v>148</v>
      </c>
      <c r="E65" s="99">
        <v>20</v>
      </c>
      <c r="F65" s="87">
        <v>12.7</v>
      </c>
      <c r="G65" s="87">
        <v>631</v>
      </c>
      <c r="H65" s="100">
        <v>94.43</v>
      </c>
      <c r="I65" s="87">
        <v>10.199999999999999</v>
      </c>
      <c r="J65" s="101">
        <v>120</v>
      </c>
      <c r="K65" s="87">
        <v>491</v>
      </c>
      <c r="L65" s="87">
        <v>11.2</v>
      </c>
      <c r="M65" s="87">
        <v>16.600000000000001</v>
      </c>
      <c r="N65" s="101">
        <v>11</v>
      </c>
      <c r="O65" s="87">
        <v>0.9</v>
      </c>
      <c r="P65" s="87">
        <v>29.8</v>
      </c>
      <c r="Q65" s="3">
        <v>94</v>
      </c>
      <c r="R65" s="101">
        <v>128</v>
      </c>
      <c r="S65" s="87">
        <v>2996.7447101540001</v>
      </c>
      <c r="T65" s="101">
        <v>3.5</v>
      </c>
      <c r="U65" s="87">
        <v>40.299999999999997</v>
      </c>
      <c r="V65" s="87">
        <v>68.599999999999994</v>
      </c>
      <c r="W65" s="87">
        <v>9.9</v>
      </c>
      <c r="X65" s="87">
        <v>37.9</v>
      </c>
      <c r="Y65" s="87">
        <v>7.2</v>
      </c>
      <c r="Z65" s="87">
        <v>1.5</v>
      </c>
      <c r="AA65" s="87">
        <v>7.6</v>
      </c>
      <c r="AB65" s="87">
        <v>1.2</v>
      </c>
      <c r="AC65" s="87">
        <v>7.7</v>
      </c>
      <c r="AD65" s="41">
        <v>55</v>
      </c>
      <c r="AE65" s="87">
        <v>1.7</v>
      </c>
      <c r="AF65" s="87">
        <v>5.4</v>
      </c>
      <c r="AG65" s="87">
        <v>5.3</v>
      </c>
      <c r="AH65" s="100">
        <v>0.85</v>
      </c>
    </row>
    <row r="66" spans="1:34" x14ac:dyDescent="0.35">
      <c r="A66" s="1">
        <v>2293103</v>
      </c>
      <c r="B66" s="1">
        <v>20150165</v>
      </c>
      <c r="C66" s="2">
        <v>722.04500000000007</v>
      </c>
      <c r="D66" s="2" t="s">
        <v>148</v>
      </c>
      <c r="E66" s="99">
        <v>26</v>
      </c>
      <c r="F66" s="87">
        <v>14.3</v>
      </c>
      <c r="G66" s="87">
        <v>475</v>
      </c>
      <c r="H66" s="100">
        <v>79.11</v>
      </c>
      <c r="I66" s="87">
        <v>11.1</v>
      </c>
      <c r="J66" s="101">
        <v>132</v>
      </c>
      <c r="K66" s="87">
        <v>490</v>
      </c>
      <c r="L66" s="87">
        <v>12</v>
      </c>
      <c r="M66" s="87">
        <v>17.2</v>
      </c>
      <c r="N66" s="101">
        <v>11.5</v>
      </c>
      <c r="O66" s="87">
        <v>0.9</v>
      </c>
      <c r="P66" s="87">
        <v>34.200000000000003</v>
      </c>
      <c r="Q66" s="3">
        <v>102</v>
      </c>
      <c r="R66" s="101">
        <v>134</v>
      </c>
      <c r="S66" s="87">
        <v>2996.7447101540001</v>
      </c>
      <c r="T66" s="101">
        <v>3.8</v>
      </c>
      <c r="U66" s="87">
        <v>44.7</v>
      </c>
      <c r="V66" s="87">
        <v>77.7</v>
      </c>
      <c r="W66" s="87">
        <v>11</v>
      </c>
      <c r="X66" s="87">
        <v>42.8</v>
      </c>
      <c r="Y66" s="87">
        <v>7.9</v>
      </c>
      <c r="Z66" s="87">
        <v>1.7</v>
      </c>
      <c r="AA66" s="87">
        <v>8.4</v>
      </c>
      <c r="AB66" s="87">
        <v>1.3</v>
      </c>
      <c r="AC66" s="87">
        <v>8.4</v>
      </c>
      <c r="AD66" s="41">
        <v>55</v>
      </c>
      <c r="AE66" s="87">
        <v>1.9</v>
      </c>
      <c r="AF66" s="87">
        <v>5.5</v>
      </c>
      <c r="AG66" s="87">
        <v>5.4</v>
      </c>
      <c r="AH66" s="100">
        <v>0.83</v>
      </c>
    </row>
    <row r="67" spans="1:34" x14ac:dyDescent="0.35">
      <c r="A67" s="1">
        <v>2293104</v>
      </c>
      <c r="B67" s="1">
        <v>20150166</v>
      </c>
      <c r="C67" s="2">
        <v>731.53499999999997</v>
      </c>
      <c r="D67" s="2" t="s">
        <v>148</v>
      </c>
      <c r="E67" s="99">
        <v>16</v>
      </c>
      <c r="F67" s="87">
        <v>15.4</v>
      </c>
      <c r="G67" s="87">
        <v>221</v>
      </c>
      <c r="H67" s="100">
        <v>12.29</v>
      </c>
      <c r="I67" s="87">
        <v>13.5</v>
      </c>
      <c r="J67" s="101">
        <v>160</v>
      </c>
      <c r="K67" s="87">
        <v>461</v>
      </c>
      <c r="L67" s="87">
        <v>15.4</v>
      </c>
      <c r="M67" s="87">
        <v>4.5</v>
      </c>
      <c r="N67" s="101">
        <v>16</v>
      </c>
      <c r="O67" s="87">
        <v>1.2</v>
      </c>
      <c r="P67" s="87">
        <v>18.5</v>
      </c>
      <c r="Q67" s="3">
        <v>111</v>
      </c>
      <c r="R67" s="101">
        <v>179</v>
      </c>
      <c r="S67" s="87">
        <v>4794.7915362464</v>
      </c>
      <c r="T67" s="101">
        <v>5</v>
      </c>
      <c r="U67" s="87">
        <v>46.8</v>
      </c>
      <c r="V67" s="87">
        <v>94.4</v>
      </c>
      <c r="W67" s="87">
        <v>11.4</v>
      </c>
      <c r="X67" s="87">
        <v>43.3</v>
      </c>
      <c r="Y67" s="87">
        <v>8.1</v>
      </c>
      <c r="Z67" s="87">
        <v>1.6</v>
      </c>
      <c r="AA67" s="87">
        <v>7.1</v>
      </c>
      <c r="AB67" s="87">
        <v>1.1000000000000001</v>
      </c>
      <c r="AC67" s="87">
        <v>6.8</v>
      </c>
      <c r="AD67" s="41">
        <v>39</v>
      </c>
      <c r="AE67" s="87">
        <v>1.4</v>
      </c>
      <c r="AF67" s="87">
        <v>4.0999999999999996</v>
      </c>
      <c r="AG67" s="87">
        <v>4.2</v>
      </c>
      <c r="AH67" s="100">
        <v>0.65</v>
      </c>
    </row>
    <row r="68" spans="1:34" x14ac:dyDescent="0.35">
      <c r="A68" s="1">
        <v>2293105</v>
      </c>
      <c r="B68" s="1">
        <v>20150167</v>
      </c>
      <c r="C68" s="2">
        <v>736.32999999999993</v>
      </c>
      <c r="D68" s="2" t="s">
        <v>148</v>
      </c>
      <c r="E68" s="99">
        <v>28</v>
      </c>
      <c r="F68" s="87">
        <v>16.899999999999999</v>
      </c>
      <c r="G68" s="87">
        <v>307</v>
      </c>
      <c r="H68" s="100">
        <v>66.959999999999994</v>
      </c>
      <c r="I68" s="87">
        <v>12</v>
      </c>
      <c r="J68" s="101">
        <v>136</v>
      </c>
      <c r="K68" s="87">
        <v>347</v>
      </c>
      <c r="L68" s="87">
        <v>14.4</v>
      </c>
      <c r="M68" s="87">
        <v>13.4</v>
      </c>
      <c r="N68" s="101">
        <v>13.1</v>
      </c>
      <c r="O68" s="87">
        <v>1.1000000000000001</v>
      </c>
      <c r="P68" s="87">
        <v>53.1</v>
      </c>
      <c r="Q68" s="3">
        <v>119</v>
      </c>
      <c r="R68" s="101">
        <v>167</v>
      </c>
      <c r="S68" s="87">
        <v>3596.0936521847993</v>
      </c>
      <c r="T68" s="101">
        <v>4.8</v>
      </c>
      <c r="U68" s="87">
        <v>43.6</v>
      </c>
      <c r="V68" s="87">
        <v>95.3</v>
      </c>
      <c r="W68" s="87">
        <v>13.1</v>
      </c>
      <c r="X68" s="87">
        <v>57.3</v>
      </c>
      <c r="Y68" s="87">
        <v>16.3</v>
      </c>
      <c r="Z68" s="87">
        <v>3.5</v>
      </c>
      <c r="AA68" s="87">
        <v>18.8</v>
      </c>
      <c r="AB68" s="87">
        <v>2.7</v>
      </c>
      <c r="AC68" s="87">
        <v>14.8</v>
      </c>
      <c r="AD68" s="41">
        <v>69</v>
      </c>
      <c r="AE68" s="87">
        <v>2.7</v>
      </c>
      <c r="AF68" s="87">
        <v>6.9</v>
      </c>
      <c r="AG68" s="87">
        <v>5.7</v>
      </c>
      <c r="AH68" s="100">
        <v>0.82</v>
      </c>
    </row>
    <row r="69" spans="1:34" x14ac:dyDescent="0.35">
      <c r="A69" s="1">
        <v>2293106</v>
      </c>
      <c r="B69" s="1">
        <v>20150168</v>
      </c>
      <c r="C69" s="2">
        <v>746.02</v>
      </c>
      <c r="D69" s="2" t="s">
        <v>148</v>
      </c>
      <c r="E69" s="99">
        <v>25</v>
      </c>
      <c r="F69" s="87">
        <v>14.8</v>
      </c>
      <c r="G69" s="87">
        <v>435</v>
      </c>
      <c r="H69" s="100">
        <v>53.52</v>
      </c>
      <c r="I69" s="87">
        <v>13</v>
      </c>
      <c r="J69" s="101">
        <v>147</v>
      </c>
      <c r="K69" s="87">
        <v>396</v>
      </c>
      <c r="L69" s="87">
        <v>13.9</v>
      </c>
      <c r="M69" s="87">
        <v>9.6999999999999993</v>
      </c>
      <c r="N69" s="101">
        <v>13.4</v>
      </c>
      <c r="O69" s="87">
        <v>1</v>
      </c>
      <c r="P69" s="87">
        <v>35.700000000000003</v>
      </c>
      <c r="Q69" s="3">
        <v>125</v>
      </c>
      <c r="R69" s="101">
        <v>169</v>
      </c>
      <c r="S69" s="87">
        <v>3596.0936521847993</v>
      </c>
      <c r="T69" s="101">
        <v>4.5999999999999996</v>
      </c>
      <c r="U69" s="87">
        <v>47.6</v>
      </c>
      <c r="V69" s="87">
        <v>92</v>
      </c>
      <c r="W69" s="87">
        <v>12.1</v>
      </c>
      <c r="X69" s="87">
        <v>48</v>
      </c>
      <c r="Y69" s="87">
        <v>9.6999999999999993</v>
      </c>
      <c r="Z69" s="87">
        <v>2.1</v>
      </c>
      <c r="AA69" s="87">
        <v>9.8000000000000007</v>
      </c>
      <c r="AB69" s="87">
        <v>1.5</v>
      </c>
      <c r="AC69" s="87">
        <v>9.1999999999999993</v>
      </c>
      <c r="AD69" s="41">
        <v>54</v>
      </c>
      <c r="AE69" s="87">
        <v>1.8</v>
      </c>
      <c r="AF69" s="87">
        <v>5.4</v>
      </c>
      <c r="AG69" s="87">
        <v>5.2</v>
      </c>
      <c r="AH69" s="100">
        <v>0.76</v>
      </c>
    </row>
    <row r="70" spans="1:34" x14ac:dyDescent="0.35">
      <c r="A70" s="1">
        <v>2293107</v>
      </c>
      <c r="B70" s="1">
        <v>20150169</v>
      </c>
      <c r="C70" s="2">
        <v>750.27499999999998</v>
      </c>
      <c r="D70" s="2" t="s">
        <v>148</v>
      </c>
      <c r="E70" s="99">
        <v>26</v>
      </c>
      <c r="F70" s="87">
        <v>15</v>
      </c>
      <c r="G70" s="87">
        <v>117</v>
      </c>
      <c r="H70" s="100">
        <v>4.32</v>
      </c>
      <c r="I70" s="87">
        <v>12.4</v>
      </c>
      <c r="J70" s="101">
        <v>150</v>
      </c>
      <c r="K70" s="87">
        <v>450</v>
      </c>
      <c r="L70" s="87">
        <v>6.2</v>
      </c>
      <c r="M70" s="87">
        <v>3.5</v>
      </c>
      <c r="N70" s="101">
        <v>14.8</v>
      </c>
      <c r="O70" s="87">
        <v>1.1000000000000001</v>
      </c>
      <c r="P70" s="87">
        <v>40.6</v>
      </c>
      <c r="Q70" s="3">
        <v>109</v>
      </c>
      <c r="R70" s="101">
        <v>163</v>
      </c>
      <c r="S70" s="87">
        <v>4195.4425942155995</v>
      </c>
      <c r="T70" s="101">
        <v>4.5999999999999996</v>
      </c>
      <c r="U70" s="87">
        <v>38.6</v>
      </c>
      <c r="V70" s="87">
        <v>86.6</v>
      </c>
      <c r="W70" s="87">
        <v>9.8000000000000007</v>
      </c>
      <c r="X70" s="87">
        <v>35.200000000000003</v>
      </c>
      <c r="Y70" s="87">
        <v>6.2</v>
      </c>
      <c r="Z70" s="87">
        <v>1.2</v>
      </c>
      <c r="AA70" s="87">
        <v>4.8</v>
      </c>
      <c r="AB70" s="87">
        <v>0.7</v>
      </c>
      <c r="AC70" s="87">
        <v>5</v>
      </c>
      <c r="AD70" s="41">
        <v>34</v>
      </c>
      <c r="AE70" s="87">
        <v>1</v>
      </c>
      <c r="AF70" s="87">
        <v>2.9</v>
      </c>
      <c r="AG70" s="87">
        <v>2.7</v>
      </c>
      <c r="AH70" s="100">
        <v>0.38</v>
      </c>
    </row>
    <row r="71" spans="1:34" x14ac:dyDescent="0.35">
      <c r="A71" s="1">
        <v>2293108</v>
      </c>
      <c r="B71" s="1">
        <v>20150170</v>
      </c>
      <c r="C71" s="2">
        <v>754.96</v>
      </c>
      <c r="D71" s="2" t="s">
        <v>148</v>
      </c>
      <c r="E71" s="99">
        <v>14</v>
      </c>
      <c r="F71" s="87">
        <v>17.100000000000001</v>
      </c>
      <c r="G71" s="87">
        <v>97.3</v>
      </c>
      <c r="H71" s="100">
        <v>1.3</v>
      </c>
      <c r="I71" s="87">
        <v>14.1</v>
      </c>
      <c r="J71" s="101">
        <v>168</v>
      </c>
      <c r="K71" s="87">
        <v>458</v>
      </c>
      <c r="L71" s="87">
        <v>14.9</v>
      </c>
      <c r="M71" s="87">
        <v>2.8</v>
      </c>
      <c r="N71" s="101">
        <v>15.9</v>
      </c>
      <c r="O71" s="87">
        <v>1.2</v>
      </c>
      <c r="P71" s="87">
        <v>14</v>
      </c>
      <c r="Q71" s="3">
        <v>119</v>
      </c>
      <c r="R71" s="101">
        <v>155</v>
      </c>
      <c r="S71" s="87">
        <v>4794.7915362464</v>
      </c>
      <c r="T71" s="101">
        <v>4.5</v>
      </c>
      <c r="U71" s="87">
        <v>45.2</v>
      </c>
      <c r="V71" s="87">
        <v>92.4</v>
      </c>
      <c r="W71" s="87">
        <v>11</v>
      </c>
      <c r="X71" s="87">
        <v>40.799999999999997</v>
      </c>
      <c r="Y71" s="87">
        <v>6.7</v>
      </c>
      <c r="Z71" s="87">
        <v>1.2</v>
      </c>
      <c r="AA71" s="87">
        <v>5.2</v>
      </c>
      <c r="AB71" s="87">
        <v>0.9</v>
      </c>
      <c r="AC71" s="87">
        <v>5.7</v>
      </c>
      <c r="AD71" s="41">
        <v>35</v>
      </c>
      <c r="AE71" s="87">
        <v>1.2</v>
      </c>
      <c r="AF71" s="87">
        <v>3.5</v>
      </c>
      <c r="AG71" s="87">
        <v>3.4</v>
      </c>
      <c r="AH71" s="100">
        <v>0.53</v>
      </c>
    </row>
    <row r="72" spans="1:34" x14ac:dyDescent="0.35">
      <c r="A72" s="1">
        <v>2293109</v>
      </c>
      <c r="B72" s="1">
        <v>20150171</v>
      </c>
      <c r="C72" s="2">
        <v>760.32500000000005</v>
      </c>
      <c r="D72" s="2" t="s">
        <v>148</v>
      </c>
      <c r="E72" s="99">
        <v>23</v>
      </c>
      <c r="F72" s="87">
        <v>15.9</v>
      </c>
      <c r="G72" s="87">
        <v>410</v>
      </c>
      <c r="H72" s="100">
        <v>70.23</v>
      </c>
      <c r="I72" s="87">
        <v>13.3</v>
      </c>
      <c r="J72" s="101">
        <v>150</v>
      </c>
      <c r="K72" s="87">
        <v>381</v>
      </c>
      <c r="L72" s="87">
        <v>16.3</v>
      </c>
      <c r="M72" s="87">
        <v>12.3</v>
      </c>
      <c r="N72" s="101">
        <v>15.1</v>
      </c>
      <c r="O72" s="87">
        <v>1.2</v>
      </c>
      <c r="P72" s="87">
        <v>40.5</v>
      </c>
      <c r="Q72" s="3">
        <v>126</v>
      </c>
      <c r="R72" s="101">
        <v>167</v>
      </c>
      <c r="S72" s="87">
        <v>3596.0936521847993</v>
      </c>
      <c r="T72" s="101">
        <v>4.9000000000000004</v>
      </c>
      <c r="U72" s="87">
        <v>50.3</v>
      </c>
      <c r="V72" s="87">
        <v>96.9</v>
      </c>
      <c r="W72" s="87">
        <v>13</v>
      </c>
      <c r="X72" s="87">
        <v>51.9</v>
      </c>
      <c r="Y72" s="87">
        <v>11.6</v>
      </c>
      <c r="Z72" s="87">
        <v>2.2999999999999998</v>
      </c>
      <c r="AA72" s="87">
        <v>11.5</v>
      </c>
      <c r="AB72" s="87">
        <v>1.7</v>
      </c>
      <c r="AC72" s="87">
        <v>9.8000000000000007</v>
      </c>
      <c r="AD72" s="41">
        <v>54</v>
      </c>
      <c r="AE72" s="87">
        <v>2</v>
      </c>
      <c r="AF72" s="87">
        <v>5.6</v>
      </c>
      <c r="AG72" s="87">
        <v>5.0999999999999996</v>
      </c>
      <c r="AH72" s="100">
        <v>0.77</v>
      </c>
    </row>
    <row r="73" spans="1:34" x14ac:dyDescent="0.35">
      <c r="A73" s="1">
        <v>2293110</v>
      </c>
      <c r="B73" s="1">
        <v>20150172</v>
      </c>
      <c r="C73" s="2">
        <v>765.29</v>
      </c>
      <c r="D73" s="2" t="s">
        <v>148</v>
      </c>
      <c r="E73" s="99">
        <v>29</v>
      </c>
      <c r="F73" s="87">
        <v>16.7</v>
      </c>
      <c r="G73" s="87">
        <v>405</v>
      </c>
      <c r="H73" s="100">
        <v>63.65</v>
      </c>
      <c r="I73" s="87">
        <v>13.5</v>
      </c>
      <c r="J73" s="101">
        <v>147</v>
      </c>
      <c r="K73" s="87">
        <v>382</v>
      </c>
      <c r="L73" s="87">
        <v>15.9</v>
      </c>
      <c r="M73" s="87">
        <v>12.6</v>
      </c>
      <c r="N73" s="101">
        <v>15.4</v>
      </c>
      <c r="O73" s="87">
        <v>1.2</v>
      </c>
      <c r="P73" s="87">
        <v>36.4</v>
      </c>
      <c r="Q73" s="3">
        <v>132</v>
      </c>
      <c r="R73" s="101">
        <v>170</v>
      </c>
      <c r="S73" s="87">
        <v>4195.4425942155995</v>
      </c>
      <c r="T73" s="101">
        <v>4.9000000000000004</v>
      </c>
      <c r="U73" s="87">
        <v>51.2</v>
      </c>
      <c r="V73" s="87">
        <v>96.7</v>
      </c>
      <c r="W73" s="87">
        <v>12.5</v>
      </c>
      <c r="X73" s="87">
        <v>49.9</v>
      </c>
      <c r="Y73" s="87">
        <v>9.8000000000000007</v>
      </c>
      <c r="Z73" s="87">
        <v>2.1</v>
      </c>
      <c r="AA73" s="87">
        <v>10.1</v>
      </c>
      <c r="AB73" s="87">
        <v>1.5</v>
      </c>
      <c r="AC73" s="87">
        <v>9.4</v>
      </c>
      <c r="AD73" s="41">
        <v>55</v>
      </c>
      <c r="AE73" s="87">
        <v>1.9</v>
      </c>
      <c r="AF73" s="87">
        <v>5.4</v>
      </c>
      <c r="AG73" s="87">
        <v>5.3</v>
      </c>
      <c r="AH73" s="100">
        <v>0.86</v>
      </c>
    </row>
    <row r="74" spans="1:34" x14ac:dyDescent="0.35">
      <c r="A74" s="1">
        <v>2293111</v>
      </c>
      <c r="B74" s="1">
        <v>20150173</v>
      </c>
      <c r="C74" s="2">
        <v>769.64</v>
      </c>
      <c r="D74" s="2" t="s">
        <v>148</v>
      </c>
      <c r="E74" s="99">
        <v>105</v>
      </c>
      <c r="F74" s="87">
        <v>15.3</v>
      </c>
      <c r="G74" s="87">
        <v>473</v>
      </c>
      <c r="H74" s="100">
        <v>91.85</v>
      </c>
      <c r="I74" s="87">
        <v>11.7</v>
      </c>
      <c r="J74" s="101">
        <v>132</v>
      </c>
      <c r="K74" s="87">
        <v>380</v>
      </c>
      <c r="L74" s="87">
        <v>14.9</v>
      </c>
      <c r="M74" s="87">
        <v>14.8</v>
      </c>
      <c r="N74" s="101">
        <v>13.7</v>
      </c>
      <c r="O74" s="87">
        <v>1.3</v>
      </c>
      <c r="P74" s="87">
        <v>56.5</v>
      </c>
      <c r="Q74" s="3">
        <v>118</v>
      </c>
      <c r="R74" s="101">
        <v>185</v>
      </c>
      <c r="S74" s="87">
        <v>3596.0936521847993</v>
      </c>
      <c r="T74" s="101">
        <v>5.4</v>
      </c>
      <c r="U74" s="87">
        <v>45.3</v>
      </c>
      <c r="V74" s="87">
        <v>86.8</v>
      </c>
      <c r="W74" s="87">
        <v>11.9</v>
      </c>
      <c r="X74" s="87">
        <v>48.4</v>
      </c>
      <c r="Y74" s="87">
        <v>10.8</v>
      </c>
      <c r="Z74" s="87">
        <v>2.2000000000000002</v>
      </c>
      <c r="AA74" s="87">
        <v>10.7</v>
      </c>
      <c r="AB74" s="87">
        <v>1.6</v>
      </c>
      <c r="AC74" s="87">
        <v>10</v>
      </c>
      <c r="AD74" s="41">
        <v>55</v>
      </c>
      <c r="AE74" s="87">
        <v>2.1</v>
      </c>
      <c r="AF74" s="87">
        <v>6</v>
      </c>
      <c r="AG74" s="87">
        <v>5.6</v>
      </c>
      <c r="AH74" s="100">
        <v>0.8</v>
      </c>
    </row>
    <row r="75" spans="1:34" x14ac:dyDescent="0.35">
      <c r="A75" s="1">
        <v>2293112</v>
      </c>
      <c r="B75" s="1">
        <v>20150174</v>
      </c>
      <c r="C75" s="2">
        <v>783.81</v>
      </c>
      <c r="D75" s="2" t="s">
        <v>148</v>
      </c>
      <c r="E75" s="99">
        <v>19</v>
      </c>
      <c r="F75" s="87">
        <v>14.5</v>
      </c>
      <c r="G75" s="87">
        <v>429</v>
      </c>
      <c r="H75" s="100">
        <v>68.88</v>
      </c>
      <c r="I75" s="87">
        <v>12.4</v>
      </c>
      <c r="J75" s="101">
        <v>133</v>
      </c>
      <c r="K75" s="87">
        <v>406</v>
      </c>
      <c r="L75" s="87">
        <v>16.8</v>
      </c>
      <c r="M75" s="87">
        <v>17.7</v>
      </c>
      <c r="N75" s="101">
        <v>14.7</v>
      </c>
      <c r="O75" s="87">
        <v>1.2</v>
      </c>
      <c r="P75" s="87">
        <v>42</v>
      </c>
      <c r="Q75" s="3">
        <v>140</v>
      </c>
      <c r="R75" s="101">
        <v>215</v>
      </c>
      <c r="S75" s="87">
        <v>3596.0936521847993</v>
      </c>
      <c r="T75" s="101">
        <v>6.1</v>
      </c>
      <c r="U75" s="87">
        <v>58.4</v>
      </c>
      <c r="V75" s="87">
        <v>104</v>
      </c>
      <c r="W75" s="87">
        <v>14.9</v>
      </c>
      <c r="X75" s="87">
        <v>61.4</v>
      </c>
      <c r="Y75" s="87">
        <v>13.6</v>
      </c>
      <c r="Z75" s="87">
        <v>2.6</v>
      </c>
      <c r="AA75" s="87">
        <v>14.4</v>
      </c>
      <c r="AB75" s="87">
        <v>2.1</v>
      </c>
      <c r="AC75" s="87">
        <v>12.7</v>
      </c>
      <c r="AD75" s="41">
        <v>76</v>
      </c>
      <c r="AE75" s="87">
        <v>2.6</v>
      </c>
      <c r="AF75" s="87">
        <v>7.7</v>
      </c>
      <c r="AG75" s="87">
        <v>7.1</v>
      </c>
      <c r="AH75" s="100">
        <v>1.1100000000000001</v>
      </c>
    </row>
    <row r="76" spans="1:34" x14ac:dyDescent="0.35">
      <c r="A76" s="1">
        <v>2293113</v>
      </c>
      <c r="B76" s="1">
        <v>20150175</v>
      </c>
      <c r="C76" s="2">
        <v>793.36500000000001</v>
      </c>
      <c r="D76" s="2" t="s">
        <v>148</v>
      </c>
      <c r="E76" s="99">
        <v>17</v>
      </c>
      <c r="F76" s="87">
        <v>11.5</v>
      </c>
      <c r="G76" s="87">
        <v>349</v>
      </c>
      <c r="H76" s="100">
        <v>91.39</v>
      </c>
      <c r="I76" s="87">
        <v>10.1</v>
      </c>
      <c r="J76" s="101">
        <v>116</v>
      </c>
      <c r="K76" s="87">
        <v>452</v>
      </c>
      <c r="L76" s="87">
        <v>13.5</v>
      </c>
      <c r="M76" s="87">
        <v>26.6</v>
      </c>
      <c r="N76" s="101">
        <v>13.5</v>
      </c>
      <c r="O76" s="87">
        <v>1</v>
      </c>
      <c r="P76" s="87">
        <v>42.6</v>
      </c>
      <c r="Q76" s="3">
        <v>160</v>
      </c>
      <c r="R76" s="101">
        <v>221</v>
      </c>
      <c r="S76" s="87">
        <v>2996.7447101540001</v>
      </c>
      <c r="T76" s="101">
        <v>6.1</v>
      </c>
      <c r="U76" s="87">
        <v>59.7</v>
      </c>
      <c r="V76" s="87">
        <v>107</v>
      </c>
      <c r="W76" s="87">
        <v>15.3</v>
      </c>
      <c r="X76" s="87">
        <v>63.1</v>
      </c>
      <c r="Y76" s="87">
        <v>13.3</v>
      </c>
      <c r="Z76" s="87">
        <v>2.6</v>
      </c>
      <c r="AA76" s="87">
        <v>13.6</v>
      </c>
      <c r="AB76" s="87">
        <v>2</v>
      </c>
      <c r="AC76" s="87">
        <v>12.8</v>
      </c>
      <c r="AD76" s="41">
        <v>83</v>
      </c>
      <c r="AE76" s="87">
        <v>2.7</v>
      </c>
      <c r="AF76" s="87">
        <v>8.3000000000000007</v>
      </c>
      <c r="AG76" s="87">
        <v>7.6</v>
      </c>
      <c r="AH76" s="100">
        <v>1.19</v>
      </c>
    </row>
    <row r="77" spans="1:34" x14ac:dyDescent="0.35">
      <c r="A77" s="1">
        <v>2293114</v>
      </c>
      <c r="B77" s="1">
        <v>20150176</v>
      </c>
      <c r="C77" s="2">
        <v>802.74</v>
      </c>
      <c r="D77" s="2" t="s">
        <v>148</v>
      </c>
      <c r="E77" s="99">
        <v>19</v>
      </c>
      <c r="F77" s="87">
        <v>9.1</v>
      </c>
      <c r="G77" s="87">
        <v>418</v>
      </c>
      <c r="H77" s="100">
        <v>70.459999999999994</v>
      </c>
      <c r="I77" s="87">
        <v>7.7</v>
      </c>
      <c r="J77" s="101">
        <v>94.3</v>
      </c>
      <c r="K77" s="87">
        <v>409</v>
      </c>
      <c r="L77" s="87">
        <v>12.3</v>
      </c>
      <c r="M77" s="87">
        <v>19.100000000000001</v>
      </c>
      <c r="N77" s="101">
        <v>11.9</v>
      </c>
      <c r="O77" s="87">
        <v>0.9</v>
      </c>
      <c r="P77" s="87">
        <v>41</v>
      </c>
      <c r="Q77" s="3">
        <v>128</v>
      </c>
      <c r="R77" s="101">
        <v>156</v>
      </c>
      <c r="S77" s="87">
        <v>2397.3957681232</v>
      </c>
      <c r="T77" s="101">
        <v>4.3</v>
      </c>
      <c r="U77" s="87">
        <v>50.2</v>
      </c>
      <c r="V77" s="87">
        <v>87.8</v>
      </c>
      <c r="W77" s="87">
        <v>12.9</v>
      </c>
      <c r="X77" s="87">
        <v>51.9</v>
      </c>
      <c r="Y77" s="87">
        <v>10.9</v>
      </c>
      <c r="Z77" s="87">
        <v>2</v>
      </c>
      <c r="AA77" s="87">
        <v>11.6</v>
      </c>
      <c r="AB77" s="87">
        <v>1.9</v>
      </c>
      <c r="AC77" s="87">
        <v>12.4</v>
      </c>
      <c r="AD77" s="41">
        <v>81</v>
      </c>
      <c r="AE77" s="87">
        <v>2.6</v>
      </c>
      <c r="AF77" s="87">
        <v>8.1999999999999993</v>
      </c>
      <c r="AG77" s="87">
        <v>8.1999999999999993</v>
      </c>
      <c r="AH77" s="100">
        <v>1.27</v>
      </c>
    </row>
    <row r="78" spans="1:34" x14ac:dyDescent="0.35">
      <c r="A78" s="1">
        <v>2293115</v>
      </c>
      <c r="B78" s="1">
        <v>20150177</v>
      </c>
      <c r="C78" s="2">
        <v>812.1099999999999</v>
      </c>
      <c r="D78" s="2" t="s">
        <v>148</v>
      </c>
      <c r="E78" s="99">
        <v>15</v>
      </c>
      <c r="F78" s="87">
        <v>8.6999999999999993</v>
      </c>
      <c r="G78" s="87">
        <v>364</v>
      </c>
      <c r="H78" s="100">
        <v>39.130000000000003</v>
      </c>
      <c r="I78" s="87">
        <v>9.1</v>
      </c>
      <c r="J78" s="101">
        <v>86.5</v>
      </c>
      <c r="K78" s="87">
        <v>411</v>
      </c>
      <c r="L78" s="87">
        <v>12</v>
      </c>
      <c r="M78" s="87">
        <v>13.4</v>
      </c>
      <c r="N78" s="101">
        <v>9.6</v>
      </c>
      <c r="O78" s="87">
        <v>0.8</v>
      </c>
      <c r="P78" s="87">
        <v>36.4</v>
      </c>
      <c r="Q78" s="3">
        <v>120</v>
      </c>
      <c r="R78" s="101">
        <v>162</v>
      </c>
      <c r="S78" s="87">
        <v>2397.3957681232</v>
      </c>
      <c r="T78" s="101">
        <v>4.7</v>
      </c>
      <c r="U78" s="87">
        <v>42.6</v>
      </c>
      <c r="V78" s="87">
        <v>79.400000000000006</v>
      </c>
      <c r="W78" s="87">
        <v>10.7</v>
      </c>
      <c r="X78" s="87">
        <v>43.3</v>
      </c>
      <c r="Y78" s="87">
        <v>8.5</v>
      </c>
      <c r="Z78" s="87">
        <v>1.7</v>
      </c>
      <c r="AA78" s="87">
        <v>9</v>
      </c>
      <c r="AB78" s="87">
        <v>1.4</v>
      </c>
      <c r="AC78" s="87">
        <v>9.1</v>
      </c>
      <c r="AD78" s="41">
        <v>62</v>
      </c>
      <c r="AE78" s="87">
        <v>2</v>
      </c>
      <c r="AF78" s="87">
        <v>5.8</v>
      </c>
      <c r="AG78" s="87">
        <v>5.8</v>
      </c>
      <c r="AH78" s="100">
        <v>0.88</v>
      </c>
    </row>
    <row r="79" spans="1:34" x14ac:dyDescent="0.35">
      <c r="A79" s="1">
        <v>2293116</v>
      </c>
      <c r="B79" s="1">
        <v>20150178</v>
      </c>
      <c r="C79" s="2">
        <v>821.78</v>
      </c>
      <c r="D79" s="2" t="s">
        <v>148</v>
      </c>
      <c r="E79" s="99">
        <v>20</v>
      </c>
      <c r="F79" s="87">
        <v>8.6999999999999993</v>
      </c>
      <c r="G79" s="87">
        <v>244</v>
      </c>
      <c r="H79" s="100">
        <v>14.99</v>
      </c>
      <c r="I79" s="87">
        <v>8.9</v>
      </c>
      <c r="J79" s="101">
        <v>97.7</v>
      </c>
      <c r="K79" s="87">
        <v>390</v>
      </c>
      <c r="L79" s="87">
        <v>10.5</v>
      </c>
      <c r="M79" s="87">
        <v>11.6</v>
      </c>
      <c r="N79" s="101">
        <v>10</v>
      </c>
      <c r="O79" s="87">
        <v>0.8</v>
      </c>
      <c r="P79" s="87">
        <v>33.6</v>
      </c>
      <c r="Q79" s="3">
        <v>120</v>
      </c>
      <c r="R79" s="101">
        <v>143</v>
      </c>
      <c r="S79" s="87">
        <v>2397.3957681232</v>
      </c>
      <c r="T79" s="101">
        <v>4.4000000000000004</v>
      </c>
      <c r="U79" s="87">
        <v>46.1</v>
      </c>
      <c r="V79" s="87">
        <v>89</v>
      </c>
      <c r="W79" s="87">
        <v>12</v>
      </c>
      <c r="X79" s="87">
        <v>48.3</v>
      </c>
      <c r="Y79" s="87">
        <v>10.1</v>
      </c>
      <c r="Z79" s="87">
        <v>1.9</v>
      </c>
      <c r="AA79" s="87">
        <v>9.6999999999999993</v>
      </c>
      <c r="AB79" s="87">
        <v>1.5</v>
      </c>
      <c r="AC79" s="87">
        <v>9.8000000000000007</v>
      </c>
      <c r="AD79" s="41">
        <v>63</v>
      </c>
      <c r="AE79" s="87">
        <v>2</v>
      </c>
      <c r="AF79" s="87">
        <v>6.2</v>
      </c>
      <c r="AG79" s="87">
        <v>6.1</v>
      </c>
      <c r="AH79" s="100">
        <v>0.95</v>
      </c>
    </row>
    <row r="80" spans="1:34" x14ac:dyDescent="0.35">
      <c r="A80" s="1">
        <v>2293117</v>
      </c>
      <c r="B80" s="1">
        <v>20150179</v>
      </c>
      <c r="C80" s="2">
        <v>831.20499999999993</v>
      </c>
      <c r="D80" s="2" t="s">
        <v>148</v>
      </c>
      <c r="E80" s="99">
        <v>13</v>
      </c>
      <c r="F80" s="87">
        <v>10.6</v>
      </c>
      <c r="G80" s="87">
        <v>212</v>
      </c>
      <c r="H80" s="100">
        <v>32.89</v>
      </c>
      <c r="I80" s="87">
        <v>8.9</v>
      </c>
      <c r="J80" s="101">
        <v>84.8</v>
      </c>
      <c r="K80" s="87">
        <v>375</v>
      </c>
      <c r="L80" s="87">
        <v>13.8</v>
      </c>
      <c r="M80" s="87">
        <v>9.1999999999999993</v>
      </c>
      <c r="N80" s="101">
        <v>10.7</v>
      </c>
      <c r="O80" s="87">
        <v>0.9</v>
      </c>
      <c r="P80" s="87">
        <v>17.100000000000001</v>
      </c>
      <c r="Q80" s="3">
        <v>151</v>
      </c>
      <c r="R80" s="101">
        <v>159</v>
      </c>
      <c r="S80" s="87">
        <v>1798.0468260923997</v>
      </c>
      <c r="T80" s="101">
        <v>4.7</v>
      </c>
      <c r="U80" s="87">
        <v>47.4</v>
      </c>
      <c r="V80" s="87">
        <v>91.5</v>
      </c>
      <c r="W80" s="87">
        <v>12.2</v>
      </c>
      <c r="X80" s="87">
        <v>47.8</v>
      </c>
      <c r="Y80" s="87">
        <v>9.5</v>
      </c>
      <c r="Z80" s="87">
        <v>1.9</v>
      </c>
      <c r="AA80" s="87">
        <v>9.4</v>
      </c>
      <c r="AB80" s="87">
        <v>1.4</v>
      </c>
      <c r="AC80" s="87">
        <v>9.6999999999999993</v>
      </c>
      <c r="AD80" s="41">
        <v>61</v>
      </c>
      <c r="AE80" s="87">
        <v>1.9</v>
      </c>
      <c r="AF80" s="87">
        <v>5.8</v>
      </c>
      <c r="AG80" s="87">
        <v>5.7</v>
      </c>
      <c r="AH80" s="100">
        <v>0.83</v>
      </c>
    </row>
    <row r="81" spans="1:34" x14ac:dyDescent="0.35">
      <c r="A81" s="1">
        <v>2293118</v>
      </c>
      <c r="B81" s="1">
        <v>20150180</v>
      </c>
      <c r="C81" s="2">
        <v>845.47500000000002</v>
      </c>
      <c r="D81" s="2" t="s">
        <v>148</v>
      </c>
      <c r="E81" s="99">
        <v>18</v>
      </c>
      <c r="F81" s="87">
        <v>8.1999999999999993</v>
      </c>
      <c r="G81" s="87">
        <v>137</v>
      </c>
      <c r="H81" s="100">
        <v>8.92</v>
      </c>
      <c r="I81" s="87">
        <v>5.6</v>
      </c>
      <c r="J81" s="101">
        <v>69.7</v>
      </c>
      <c r="K81" s="87">
        <v>312</v>
      </c>
      <c r="L81" s="87">
        <v>7.8</v>
      </c>
      <c r="M81" s="87">
        <v>4.5</v>
      </c>
      <c r="N81" s="101">
        <v>7.7</v>
      </c>
      <c r="O81" s="87">
        <v>0.7</v>
      </c>
      <c r="P81" s="87">
        <v>19</v>
      </c>
      <c r="Q81" s="3">
        <v>97</v>
      </c>
      <c r="R81" s="101">
        <v>105</v>
      </c>
      <c r="S81" s="87">
        <v>1798.0468260923997</v>
      </c>
      <c r="T81" s="101">
        <v>3.1</v>
      </c>
      <c r="U81" s="87">
        <v>33.200000000000003</v>
      </c>
      <c r="V81" s="87">
        <v>58.2</v>
      </c>
      <c r="W81" s="87">
        <v>8.5</v>
      </c>
      <c r="X81" s="87">
        <v>33.9</v>
      </c>
      <c r="Y81" s="87">
        <v>7.3</v>
      </c>
      <c r="Z81" s="87">
        <v>1.5</v>
      </c>
      <c r="AA81" s="87">
        <v>7.5</v>
      </c>
      <c r="AB81" s="87">
        <v>1.2</v>
      </c>
      <c r="AC81" s="87">
        <v>7.4</v>
      </c>
      <c r="AD81" s="41">
        <v>49</v>
      </c>
      <c r="AE81" s="87">
        <v>1.6</v>
      </c>
      <c r="AF81" s="87">
        <v>4.5999999999999996</v>
      </c>
      <c r="AG81" s="87">
        <v>4.5</v>
      </c>
      <c r="AH81" s="100">
        <v>0.68</v>
      </c>
    </row>
    <row r="82" spans="1:34" x14ac:dyDescent="0.35">
      <c r="A82" s="1">
        <v>2293119</v>
      </c>
      <c r="B82" s="1">
        <v>20150181</v>
      </c>
      <c r="C82" s="2">
        <v>854.93000000000006</v>
      </c>
      <c r="D82" s="2" t="s">
        <v>148</v>
      </c>
      <c r="E82" s="99">
        <v>16</v>
      </c>
      <c r="F82" s="87">
        <v>9.5</v>
      </c>
      <c r="G82" s="87">
        <v>285</v>
      </c>
      <c r="H82" s="100">
        <v>13.03</v>
      </c>
      <c r="I82" s="87">
        <v>6.9</v>
      </c>
      <c r="J82" s="101">
        <v>82.7</v>
      </c>
      <c r="K82" s="87">
        <v>311</v>
      </c>
      <c r="L82" s="87">
        <v>8.9</v>
      </c>
      <c r="M82" s="87">
        <v>5.8</v>
      </c>
      <c r="N82" s="101">
        <v>9</v>
      </c>
      <c r="O82" s="87">
        <v>0.7</v>
      </c>
      <c r="P82" s="87">
        <v>21</v>
      </c>
      <c r="Q82" s="3">
        <v>90</v>
      </c>
      <c r="R82" s="101">
        <v>126</v>
      </c>
      <c r="S82" s="87">
        <v>2397.3957681232</v>
      </c>
      <c r="T82" s="101">
        <v>3.5</v>
      </c>
      <c r="U82" s="87">
        <v>36.1</v>
      </c>
      <c r="V82" s="87">
        <v>66.599999999999994</v>
      </c>
      <c r="W82" s="87">
        <v>8.9</v>
      </c>
      <c r="X82" s="87">
        <v>36.6</v>
      </c>
      <c r="Y82" s="87">
        <v>7.5</v>
      </c>
      <c r="Z82" s="87">
        <v>1.6</v>
      </c>
      <c r="AA82" s="87">
        <v>7.9</v>
      </c>
      <c r="AB82" s="87">
        <v>1.3</v>
      </c>
      <c r="AC82" s="87">
        <v>8.3000000000000007</v>
      </c>
      <c r="AD82" s="41">
        <v>54</v>
      </c>
      <c r="AE82" s="87">
        <v>1.7</v>
      </c>
      <c r="AF82" s="87">
        <v>5.2</v>
      </c>
      <c r="AG82" s="87">
        <v>4.9000000000000004</v>
      </c>
      <c r="AH82" s="100">
        <v>0.82</v>
      </c>
    </row>
    <row r="83" spans="1:34" x14ac:dyDescent="0.35">
      <c r="A83" s="1">
        <v>2293120</v>
      </c>
      <c r="B83" s="1">
        <v>20150182</v>
      </c>
      <c r="C83" s="2">
        <v>864.5</v>
      </c>
      <c r="D83" s="2" t="s">
        <v>148</v>
      </c>
      <c r="E83" s="99">
        <v>17</v>
      </c>
      <c r="F83" s="87">
        <v>10.4</v>
      </c>
      <c r="G83" s="87">
        <v>306</v>
      </c>
      <c r="H83" s="100">
        <v>23.73</v>
      </c>
      <c r="I83" s="87">
        <v>8.6</v>
      </c>
      <c r="J83" s="101">
        <v>101</v>
      </c>
      <c r="K83" s="87">
        <v>320</v>
      </c>
      <c r="L83" s="87">
        <v>10.7</v>
      </c>
      <c r="M83" s="87">
        <v>7.8</v>
      </c>
      <c r="N83" s="101">
        <v>10</v>
      </c>
      <c r="O83" s="87">
        <v>0.9</v>
      </c>
      <c r="P83" s="87">
        <v>29.8</v>
      </c>
      <c r="Q83" s="3">
        <v>103</v>
      </c>
      <c r="R83" s="101">
        <v>172</v>
      </c>
      <c r="S83" s="87">
        <v>2397.3957681232</v>
      </c>
      <c r="T83" s="101">
        <v>4.9000000000000004</v>
      </c>
      <c r="U83" s="87">
        <v>45.4</v>
      </c>
      <c r="V83" s="87">
        <v>83.6</v>
      </c>
      <c r="W83" s="87">
        <v>11.8</v>
      </c>
      <c r="X83" s="87">
        <v>47.9</v>
      </c>
      <c r="Y83" s="87">
        <v>9.8000000000000007</v>
      </c>
      <c r="Z83" s="87">
        <v>2</v>
      </c>
      <c r="AA83" s="87">
        <v>10.3</v>
      </c>
      <c r="AB83" s="87">
        <v>1.7</v>
      </c>
      <c r="AC83" s="87">
        <v>10.1</v>
      </c>
      <c r="AD83" s="41">
        <v>65</v>
      </c>
      <c r="AE83" s="87">
        <v>2.2000000000000002</v>
      </c>
      <c r="AF83" s="87">
        <v>6.3</v>
      </c>
      <c r="AG83" s="87">
        <v>6.3</v>
      </c>
      <c r="AH83" s="100">
        <v>0.95</v>
      </c>
    </row>
    <row r="84" spans="1:34" x14ac:dyDescent="0.35">
      <c r="A84" s="1">
        <v>2293121</v>
      </c>
      <c r="B84" s="1">
        <v>20150183</v>
      </c>
      <c r="C84" s="2">
        <v>873.76499999999999</v>
      </c>
      <c r="D84" s="2" t="s">
        <v>148</v>
      </c>
      <c r="E84" s="99">
        <v>16</v>
      </c>
      <c r="F84" s="87">
        <v>9.8000000000000007</v>
      </c>
      <c r="G84" s="87">
        <v>245</v>
      </c>
      <c r="H84" s="100">
        <v>4.9400000000000004</v>
      </c>
      <c r="I84" s="87">
        <v>9.4</v>
      </c>
      <c r="J84" s="101">
        <v>113</v>
      </c>
      <c r="K84" s="87">
        <v>328</v>
      </c>
      <c r="L84" s="87">
        <v>11.3</v>
      </c>
      <c r="M84" s="87">
        <v>5.8</v>
      </c>
      <c r="N84" s="101">
        <v>11.6</v>
      </c>
      <c r="O84" s="87">
        <v>0.9</v>
      </c>
      <c r="P84" s="87">
        <v>24.9</v>
      </c>
      <c r="Q84" s="3">
        <v>93</v>
      </c>
      <c r="R84" s="101">
        <v>173</v>
      </c>
      <c r="S84" s="87">
        <v>2996.7447101540001</v>
      </c>
      <c r="T84" s="101">
        <v>5.2</v>
      </c>
      <c r="U84" s="87">
        <v>37.9</v>
      </c>
      <c r="V84" s="87">
        <v>70.900000000000006</v>
      </c>
      <c r="W84" s="87">
        <v>9.1999999999999993</v>
      </c>
      <c r="X84" s="87">
        <v>35.9</v>
      </c>
      <c r="Y84" s="87">
        <v>7.2</v>
      </c>
      <c r="Z84" s="87">
        <v>1.4</v>
      </c>
      <c r="AA84" s="87">
        <v>7.3</v>
      </c>
      <c r="AB84" s="87">
        <v>1.2</v>
      </c>
      <c r="AC84" s="87">
        <v>7.5</v>
      </c>
      <c r="AD84" s="41">
        <v>47</v>
      </c>
      <c r="AE84" s="87">
        <v>1.5</v>
      </c>
      <c r="AF84" s="87">
        <v>4.8</v>
      </c>
      <c r="AG84" s="87">
        <v>4.5999999999999996</v>
      </c>
      <c r="AH84" s="100">
        <v>0.69</v>
      </c>
    </row>
    <row r="85" spans="1:34" x14ac:dyDescent="0.35">
      <c r="A85" s="1">
        <v>2293122</v>
      </c>
      <c r="B85" s="1">
        <v>20150184</v>
      </c>
      <c r="C85" s="2">
        <v>883.625</v>
      </c>
      <c r="D85" s="2" t="s">
        <v>148</v>
      </c>
      <c r="E85" s="99">
        <v>25</v>
      </c>
      <c r="F85" s="87">
        <v>8.6</v>
      </c>
      <c r="G85" s="87">
        <v>250</v>
      </c>
      <c r="H85" s="100">
        <v>18.38</v>
      </c>
      <c r="I85" s="87">
        <v>9.5</v>
      </c>
      <c r="J85" s="101">
        <v>116</v>
      </c>
      <c r="K85" s="87">
        <v>316</v>
      </c>
      <c r="L85" s="87">
        <v>10.4</v>
      </c>
      <c r="M85" s="87">
        <v>7.1</v>
      </c>
      <c r="N85" s="101">
        <v>11.3</v>
      </c>
      <c r="O85" s="87">
        <v>0.9</v>
      </c>
      <c r="P85" s="87">
        <v>31.2</v>
      </c>
      <c r="Q85" s="3">
        <v>92</v>
      </c>
      <c r="R85" s="101">
        <v>162</v>
      </c>
      <c r="S85" s="87">
        <v>2996.7447101540001</v>
      </c>
      <c r="T85" s="101">
        <v>4.7</v>
      </c>
      <c r="U85" s="87">
        <v>39</v>
      </c>
      <c r="V85" s="87">
        <v>71.2</v>
      </c>
      <c r="W85" s="87">
        <v>9.3000000000000007</v>
      </c>
      <c r="X85" s="87">
        <v>36.6</v>
      </c>
      <c r="Y85" s="87">
        <v>7.5</v>
      </c>
      <c r="Z85" s="87">
        <v>1.6</v>
      </c>
      <c r="AA85" s="87">
        <v>7.5</v>
      </c>
      <c r="AB85" s="87">
        <v>1.2</v>
      </c>
      <c r="AC85" s="87">
        <v>7.9</v>
      </c>
      <c r="AD85" s="41">
        <v>50</v>
      </c>
      <c r="AE85" s="87">
        <v>1.7</v>
      </c>
      <c r="AF85" s="87">
        <v>5.0999999999999996</v>
      </c>
      <c r="AG85" s="87">
        <v>5.2</v>
      </c>
      <c r="AH85" s="100">
        <v>0.83</v>
      </c>
    </row>
    <row r="86" spans="1:34" x14ac:dyDescent="0.35">
      <c r="A86" s="1">
        <v>2293123</v>
      </c>
      <c r="B86" s="1">
        <v>20150185</v>
      </c>
      <c r="C86" s="2">
        <v>898.25</v>
      </c>
      <c r="D86" s="2" t="s">
        <v>148</v>
      </c>
      <c r="E86" s="99">
        <v>23</v>
      </c>
      <c r="F86" s="87">
        <v>7.7</v>
      </c>
      <c r="G86" s="87">
        <v>201</v>
      </c>
      <c r="H86" s="100">
        <v>5.75</v>
      </c>
      <c r="I86" s="87">
        <v>6.8</v>
      </c>
      <c r="J86" s="101">
        <v>83.7</v>
      </c>
      <c r="K86" s="87">
        <v>261</v>
      </c>
      <c r="L86" s="87">
        <v>7.6</v>
      </c>
      <c r="M86" s="87">
        <v>4.0999999999999996</v>
      </c>
      <c r="N86" s="101">
        <v>8.4</v>
      </c>
      <c r="O86" s="87">
        <v>0.7</v>
      </c>
      <c r="P86" s="87">
        <v>22.8</v>
      </c>
      <c r="Q86" s="3">
        <v>131</v>
      </c>
      <c r="R86" s="101">
        <v>115</v>
      </c>
      <c r="S86" s="87">
        <v>2397.3957681232</v>
      </c>
      <c r="T86" s="101">
        <v>3.4</v>
      </c>
      <c r="U86" s="87">
        <v>31.5</v>
      </c>
      <c r="V86" s="87">
        <v>63.4</v>
      </c>
      <c r="W86" s="87">
        <v>8.3000000000000007</v>
      </c>
      <c r="X86" s="87">
        <v>33.299999999999997</v>
      </c>
      <c r="Y86" s="87">
        <v>6.4</v>
      </c>
      <c r="Z86" s="87">
        <v>1.6</v>
      </c>
      <c r="AA86" s="87">
        <v>7.4</v>
      </c>
      <c r="AB86" s="87">
        <v>1.2</v>
      </c>
      <c r="AC86" s="87">
        <v>7.5</v>
      </c>
      <c r="AD86" s="41">
        <v>48</v>
      </c>
      <c r="AE86" s="87">
        <v>1.5</v>
      </c>
      <c r="AF86" s="87">
        <v>4.3</v>
      </c>
      <c r="AG86" s="87">
        <v>4.2</v>
      </c>
      <c r="AH86" s="100">
        <v>0.64</v>
      </c>
    </row>
    <row r="87" spans="1:34" x14ac:dyDescent="0.35">
      <c r="A87" s="1">
        <v>2293124</v>
      </c>
      <c r="B87" s="1">
        <v>20150186</v>
      </c>
      <c r="C87" s="2">
        <v>912.36500000000001</v>
      </c>
      <c r="D87" s="2" t="s">
        <v>148</v>
      </c>
      <c r="E87" s="99">
        <v>34</v>
      </c>
      <c r="F87" s="87">
        <v>8.9</v>
      </c>
      <c r="G87" s="87">
        <v>108</v>
      </c>
      <c r="H87" s="100">
        <v>2.06</v>
      </c>
      <c r="I87" s="87">
        <v>4.8</v>
      </c>
      <c r="J87" s="101">
        <v>66.599999999999994</v>
      </c>
      <c r="K87" s="87">
        <v>257</v>
      </c>
      <c r="L87" s="87">
        <v>6.7</v>
      </c>
      <c r="M87" s="87">
        <v>2.5</v>
      </c>
      <c r="N87" s="101">
        <v>6.9</v>
      </c>
      <c r="O87" s="87">
        <v>0.7</v>
      </c>
      <c r="P87" s="87">
        <v>23.1</v>
      </c>
      <c r="Q87" s="3">
        <v>70</v>
      </c>
      <c r="R87" s="101">
        <v>96.1</v>
      </c>
      <c r="S87" s="87">
        <v>1798.0468260923997</v>
      </c>
      <c r="T87" s="101">
        <v>2.8</v>
      </c>
      <c r="U87" s="87">
        <v>32.9</v>
      </c>
      <c r="V87" s="87">
        <v>63</v>
      </c>
      <c r="W87" s="87">
        <v>9</v>
      </c>
      <c r="X87" s="87">
        <v>36.9</v>
      </c>
      <c r="Y87" s="87">
        <v>7.6</v>
      </c>
      <c r="Z87" s="87">
        <v>1.5</v>
      </c>
      <c r="AA87" s="87">
        <v>8.1</v>
      </c>
      <c r="AB87" s="87">
        <v>1.2</v>
      </c>
      <c r="AC87" s="87">
        <v>7.6</v>
      </c>
      <c r="AD87" s="41">
        <v>50</v>
      </c>
      <c r="AE87" s="87">
        <v>1.5</v>
      </c>
      <c r="AF87" s="87">
        <v>4.2</v>
      </c>
      <c r="AG87" s="87">
        <v>4</v>
      </c>
      <c r="AH87" s="100">
        <v>0.64</v>
      </c>
    </row>
    <row r="88" spans="1:34" x14ac:dyDescent="0.35">
      <c r="A88" s="1">
        <v>2293125</v>
      </c>
      <c r="B88" s="1">
        <v>20150187</v>
      </c>
      <c r="C88" s="2">
        <v>922.04499999999996</v>
      </c>
      <c r="D88" s="2" t="s">
        <v>148</v>
      </c>
      <c r="E88" s="99">
        <v>25</v>
      </c>
      <c r="F88" s="87">
        <v>15.6</v>
      </c>
      <c r="G88" s="87">
        <v>387</v>
      </c>
      <c r="H88" s="100">
        <v>22.01</v>
      </c>
      <c r="I88" s="87">
        <v>9.5</v>
      </c>
      <c r="J88" s="101">
        <v>112</v>
      </c>
      <c r="K88" s="87">
        <v>318</v>
      </c>
      <c r="L88" s="87">
        <v>8.5</v>
      </c>
      <c r="M88" s="87">
        <v>10.8</v>
      </c>
      <c r="N88" s="101">
        <v>8.3000000000000007</v>
      </c>
      <c r="O88" s="87">
        <v>0.7</v>
      </c>
      <c r="P88" s="87">
        <v>26.5</v>
      </c>
      <c r="Q88" s="3">
        <v>72</v>
      </c>
      <c r="R88" s="101">
        <v>128</v>
      </c>
      <c r="S88" s="87">
        <v>2996.7447101540001</v>
      </c>
      <c r="T88" s="101">
        <v>3.8</v>
      </c>
      <c r="U88" s="87">
        <v>35.799999999999997</v>
      </c>
      <c r="V88" s="87">
        <v>66.400000000000006</v>
      </c>
      <c r="W88" s="87">
        <v>8.3000000000000007</v>
      </c>
      <c r="X88" s="87">
        <v>32</v>
      </c>
      <c r="Y88" s="87">
        <v>6.3</v>
      </c>
      <c r="Z88" s="87">
        <v>1.5</v>
      </c>
      <c r="AA88" s="87">
        <v>6.7</v>
      </c>
      <c r="AB88" s="87">
        <v>1.1000000000000001</v>
      </c>
      <c r="AC88" s="87">
        <v>7</v>
      </c>
      <c r="AD88" s="41">
        <v>47</v>
      </c>
      <c r="AE88" s="87">
        <v>1.5</v>
      </c>
      <c r="AF88" s="87">
        <v>4.7</v>
      </c>
      <c r="AG88" s="87">
        <v>4.5</v>
      </c>
      <c r="AH88" s="100">
        <v>0.73</v>
      </c>
    </row>
    <row r="89" spans="1:34" x14ac:dyDescent="0.35">
      <c r="A89" s="1">
        <v>2293126</v>
      </c>
      <c r="B89" s="1">
        <v>20150188</v>
      </c>
      <c r="C89" s="2">
        <v>926.59</v>
      </c>
      <c r="D89" s="2" t="s">
        <v>148</v>
      </c>
      <c r="E89" s="99">
        <v>24</v>
      </c>
      <c r="F89" s="87">
        <v>17.600000000000001</v>
      </c>
      <c r="G89" s="87">
        <v>385</v>
      </c>
      <c r="H89" s="100">
        <v>23.56</v>
      </c>
      <c r="I89" s="87">
        <v>9.1999999999999993</v>
      </c>
      <c r="J89" s="101">
        <v>111</v>
      </c>
      <c r="K89" s="87">
        <v>339</v>
      </c>
      <c r="L89" s="87">
        <v>8.5</v>
      </c>
      <c r="M89" s="87">
        <v>11.3</v>
      </c>
      <c r="N89" s="101">
        <v>8</v>
      </c>
      <c r="O89" s="87">
        <v>0.7</v>
      </c>
      <c r="P89" s="87">
        <v>21.1</v>
      </c>
      <c r="Q89" s="3">
        <v>71</v>
      </c>
      <c r="R89" s="101">
        <v>140</v>
      </c>
      <c r="S89" s="87">
        <v>2996.7447101540001</v>
      </c>
      <c r="T89" s="101">
        <v>3.8</v>
      </c>
      <c r="U89" s="87">
        <v>35.299999999999997</v>
      </c>
      <c r="V89" s="87">
        <v>65.2</v>
      </c>
      <c r="W89" s="87">
        <v>8.3000000000000007</v>
      </c>
      <c r="X89" s="87">
        <v>32.1</v>
      </c>
      <c r="Y89" s="87">
        <v>6.2</v>
      </c>
      <c r="Z89" s="87">
        <v>1.5</v>
      </c>
      <c r="AA89" s="87">
        <v>6.7</v>
      </c>
      <c r="AB89" s="87">
        <v>1.1000000000000001</v>
      </c>
      <c r="AC89" s="87">
        <v>7.3</v>
      </c>
      <c r="AD89" s="41">
        <v>43</v>
      </c>
      <c r="AE89" s="87">
        <v>1.5</v>
      </c>
      <c r="AF89" s="87">
        <v>4.7</v>
      </c>
      <c r="AG89" s="87">
        <v>4.9000000000000004</v>
      </c>
      <c r="AH89" s="100">
        <v>0.74</v>
      </c>
    </row>
    <row r="90" spans="1:34" x14ac:dyDescent="0.35">
      <c r="A90" s="1">
        <v>2293127</v>
      </c>
      <c r="B90" s="1">
        <v>20150189</v>
      </c>
      <c r="C90" s="2">
        <v>931.52500000000009</v>
      </c>
      <c r="D90" s="2" t="s">
        <v>148</v>
      </c>
      <c r="E90" s="99">
        <v>31</v>
      </c>
      <c r="F90" s="87">
        <v>11.9</v>
      </c>
      <c r="G90" s="87">
        <v>432</v>
      </c>
      <c r="H90" s="100">
        <v>61.55</v>
      </c>
      <c r="I90" s="87">
        <v>9.5</v>
      </c>
      <c r="J90" s="101">
        <v>109</v>
      </c>
      <c r="K90" s="87">
        <v>337</v>
      </c>
      <c r="L90" s="87">
        <v>10.199999999999999</v>
      </c>
      <c r="M90" s="87">
        <v>18.399999999999999</v>
      </c>
      <c r="N90" s="101">
        <v>10.199999999999999</v>
      </c>
      <c r="O90" s="87">
        <v>0.8</v>
      </c>
      <c r="P90" s="87">
        <v>26</v>
      </c>
      <c r="Q90" s="3">
        <v>90</v>
      </c>
      <c r="R90" s="101">
        <v>140</v>
      </c>
      <c r="S90" s="87">
        <v>2996.7447101540001</v>
      </c>
      <c r="T90" s="101">
        <v>4.0999999999999996</v>
      </c>
      <c r="U90" s="87">
        <v>40.299999999999997</v>
      </c>
      <c r="V90" s="87">
        <v>77</v>
      </c>
      <c r="W90" s="87">
        <v>10.5</v>
      </c>
      <c r="X90" s="87">
        <v>44.4</v>
      </c>
      <c r="Y90" s="87">
        <v>8.8000000000000007</v>
      </c>
      <c r="Z90" s="87">
        <v>2</v>
      </c>
      <c r="AA90" s="87">
        <v>10</v>
      </c>
      <c r="AB90" s="87">
        <v>1.6</v>
      </c>
      <c r="AC90" s="87">
        <v>10.3</v>
      </c>
      <c r="AD90" s="41">
        <v>69</v>
      </c>
      <c r="AE90" s="87">
        <v>2.2000000000000002</v>
      </c>
      <c r="AF90" s="87">
        <v>6.5</v>
      </c>
      <c r="AG90" s="87">
        <v>6.3</v>
      </c>
      <c r="AH90" s="100">
        <v>0.95</v>
      </c>
    </row>
    <row r="91" spans="1:34" x14ac:dyDescent="0.35">
      <c r="A91" s="1">
        <v>2293128</v>
      </c>
      <c r="B91" s="1">
        <v>20150190</v>
      </c>
      <c r="C91" s="2">
        <v>940.68499999999995</v>
      </c>
      <c r="D91" s="2" t="s">
        <v>148</v>
      </c>
      <c r="E91" s="99">
        <v>29</v>
      </c>
      <c r="F91" s="87">
        <v>17.100000000000001</v>
      </c>
      <c r="G91" s="87">
        <v>265</v>
      </c>
      <c r="H91" s="100">
        <v>5.95</v>
      </c>
      <c r="I91" s="87">
        <v>8.3000000000000007</v>
      </c>
      <c r="J91" s="101">
        <v>97.5</v>
      </c>
      <c r="K91" s="87">
        <v>288</v>
      </c>
      <c r="L91" s="87">
        <v>9.3000000000000007</v>
      </c>
      <c r="M91" s="87">
        <v>5.3</v>
      </c>
      <c r="N91" s="101">
        <v>8.1999999999999993</v>
      </c>
      <c r="O91" s="87">
        <v>0.7</v>
      </c>
      <c r="P91" s="87">
        <v>15.4</v>
      </c>
      <c r="Q91" s="3">
        <v>71</v>
      </c>
      <c r="R91" s="101">
        <v>132</v>
      </c>
      <c r="S91" s="87">
        <v>2996.7447101540001</v>
      </c>
      <c r="T91" s="101">
        <v>3.9</v>
      </c>
      <c r="U91" s="87">
        <v>28.1</v>
      </c>
      <c r="V91" s="87">
        <v>53.7</v>
      </c>
      <c r="W91" s="87">
        <v>6.7</v>
      </c>
      <c r="X91" s="87">
        <v>25.9</v>
      </c>
      <c r="Y91" s="87">
        <v>4.7</v>
      </c>
      <c r="Z91" s="87">
        <v>1.2</v>
      </c>
      <c r="AA91" s="87">
        <v>5.4</v>
      </c>
      <c r="AB91" s="87">
        <v>0.9</v>
      </c>
      <c r="AC91" s="87">
        <v>6.1</v>
      </c>
      <c r="AD91" s="41">
        <v>37</v>
      </c>
      <c r="AE91" s="87">
        <v>1.3</v>
      </c>
      <c r="AF91" s="87">
        <v>3.9</v>
      </c>
      <c r="AG91" s="87">
        <v>4.0999999999999996</v>
      </c>
      <c r="AH91" s="100">
        <v>0.59</v>
      </c>
    </row>
    <row r="92" spans="1:34" x14ac:dyDescent="0.35">
      <c r="A92" s="1">
        <v>2293129</v>
      </c>
      <c r="B92" s="1">
        <v>20150191</v>
      </c>
      <c r="C92" s="2">
        <v>950.64</v>
      </c>
      <c r="D92" s="2" t="s">
        <v>149</v>
      </c>
      <c r="E92" s="99">
        <v>16</v>
      </c>
      <c r="F92" s="87">
        <v>13</v>
      </c>
      <c r="G92" s="87">
        <v>60.4</v>
      </c>
      <c r="H92" s="100">
        <v>0.4</v>
      </c>
      <c r="I92" s="87">
        <v>11.8</v>
      </c>
      <c r="J92" s="101">
        <v>129</v>
      </c>
      <c r="K92" s="87">
        <v>314</v>
      </c>
      <c r="L92" s="87">
        <v>12.6</v>
      </c>
      <c r="M92" s="87">
        <v>2.1</v>
      </c>
      <c r="N92" s="101">
        <v>11.2</v>
      </c>
      <c r="O92" s="87">
        <v>0.9</v>
      </c>
      <c r="P92" s="87">
        <v>15.6</v>
      </c>
      <c r="Q92" s="3">
        <v>78</v>
      </c>
      <c r="R92" s="101">
        <v>201</v>
      </c>
      <c r="S92" s="87">
        <v>2996.7447101540001</v>
      </c>
      <c r="T92" s="101">
        <v>6</v>
      </c>
      <c r="U92" s="87">
        <v>37.5</v>
      </c>
      <c r="V92" s="87">
        <v>80.8</v>
      </c>
      <c r="W92" s="87">
        <v>9.1999999999999993</v>
      </c>
      <c r="X92" s="87">
        <v>33.799999999999997</v>
      </c>
      <c r="Y92" s="87">
        <v>6</v>
      </c>
      <c r="Z92" s="87">
        <v>0.9</v>
      </c>
      <c r="AA92" s="87">
        <v>4.9000000000000004</v>
      </c>
      <c r="AB92" s="87">
        <v>0.8</v>
      </c>
      <c r="AC92" s="87">
        <v>5.3</v>
      </c>
      <c r="AD92" s="41">
        <v>30</v>
      </c>
      <c r="AE92" s="87">
        <v>1.1000000000000001</v>
      </c>
      <c r="AF92" s="87">
        <v>3.4</v>
      </c>
      <c r="AG92" s="87">
        <v>3.5</v>
      </c>
      <c r="AH92" s="100">
        <v>0.52</v>
      </c>
    </row>
    <row r="93" spans="1:34" x14ac:dyDescent="0.35">
      <c r="A93" s="1">
        <v>2293130</v>
      </c>
      <c r="B93" s="1">
        <v>20150192</v>
      </c>
      <c r="C93" s="2">
        <v>957.65</v>
      </c>
      <c r="D93" s="2" t="s">
        <v>149</v>
      </c>
      <c r="E93" s="99">
        <v>31</v>
      </c>
      <c r="F93" s="87">
        <v>14.9</v>
      </c>
      <c r="G93" s="87">
        <v>67.7</v>
      </c>
      <c r="H93" s="100">
        <v>0.2</v>
      </c>
      <c r="I93" s="87">
        <v>11.2</v>
      </c>
      <c r="J93" s="101">
        <v>114</v>
      </c>
      <c r="K93" s="87">
        <v>299</v>
      </c>
      <c r="L93" s="87">
        <v>11.7</v>
      </c>
      <c r="M93" s="87">
        <v>1.5</v>
      </c>
      <c r="N93" s="101">
        <v>10.4</v>
      </c>
      <c r="O93" s="87">
        <v>0.8</v>
      </c>
      <c r="P93" s="87">
        <v>21.2</v>
      </c>
      <c r="Q93" s="3">
        <v>71</v>
      </c>
      <c r="R93" s="101">
        <v>195</v>
      </c>
      <c r="S93" s="87">
        <v>4195.4425942155995</v>
      </c>
      <c r="T93" s="101">
        <v>5.9</v>
      </c>
      <c r="U93" s="87">
        <v>33.299999999999997</v>
      </c>
      <c r="V93" s="87">
        <v>76</v>
      </c>
      <c r="W93" s="87">
        <v>9.1999999999999993</v>
      </c>
      <c r="X93" s="87">
        <v>37.5</v>
      </c>
      <c r="Y93" s="87">
        <v>8.6999999999999993</v>
      </c>
      <c r="Z93" s="87">
        <v>1.7</v>
      </c>
      <c r="AA93" s="87">
        <v>7.9</v>
      </c>
      <c r="AB93" s="87">
        <v>1.2</v>
      </c>
      <c r="AC93" s="87">
        <v>6.7</v>
      </c>
      <c r="AD93" s="41">
        <v>34</v>
      </c>
      <c r="AE93" s="87">
        <v>1.2</v>
      </c>
      <c r="AF93" s="87">
        <v>3.6</v>
      </c>
      <c r="AG93" s="87">
        <v>3.6</v>
      </c>
      <c r="AH93" s="100">
        <v>0.56999999999999995</v>
      </c>
    </row>
    <row r="94" spans="1:34" x14ac:dyDescent="0.35">
      <c r="A94" s="1">
        <v>2293131</v>
      </c>
      <c r="B94" s="1">
        <v>20150193</v>
      </c>
      <c r="C94" s="2">
        <v>983.375</v>
      </c>
      <c r="D94" s="2" t="s">
        <v>149</v>
      </c>
      <c r="E94" s="99">
        <v>16</v>
      </c>
      <c r="F94" s="87">
        <v>12.9</v>
      </c>
      <c r="G94" s="87">
        <v>53.8</v>
      </c>
      <c r="H94" s="100">
        <v>0.87</v>
      </c>
      <c r="I94" s="87">
        <v>9.6999999999999993</v>
      </c>
      <c r="J94" s="101">
        <v>113</v>
      </c>
      <c r="K94" s="87">
        <v>404</v>
      </c>
      <c r="L94" s="87">
        <v>12.2</v>
      </c>
      <c r="M94" s="87">
        <v>1.8</v>
      </c>
      <c r="N94" s="101">
        <v>11.9</v>
      </c>
      <c r="O94" s="87">
        <v>0.9</v>
      </c>
      <c r="P94" s="87">
        <v>16.600000000000001</v>
      </c>
      <c r="Q94" s="3">
        <v>79</v>
      </c>
      <c r="R94" s="101">
        <v>230</v>
      </c>
      <c r="S94" s="87">
        <v>4195.4425942155995</v>
      </c>
      <c r="T94" s="101">
        <v>6.8</v>
      </c>
      <c r="U94" s="87">
        <v>37.799999999999997</v>
      </c>
      <c r="V94" s="87">
        <v>95.7</v>
      </c>
      <c r="W94" s="87">
        <v>9.9</v>
      </c>
      <c r="X94" s="87">
        <v>37.299999999999997</v>
      </c>
      <c r="Y94" s="87">
        <v>6.1</v>
      </c>
      <c r="Z94" s="87">
        <v>1.2</v>
      </c>
      <c r="AA94" s="87">
        <v>5.4</v>
      </c>
      <c r="AB94" s="87">
        <v>0.9</v>
      </c>
      <c r="AC94" s="87">
        <v>5.4</v>
      </c>
      <c r="AD94" s="41">
        <v>29</v>
      </c>
      <c r="AE94" s="87">
        <v>1.1000000000000001</v>
      </c>
      <c r="AF94" s="87">
        <v>3.3</v>
      </c>
      <c r="AG94" s="87">
        <v>3.5</v>
      </c>
      <c r="AH94" s="100">
        <v>0.5</v>
      </c>
    </row>
    <row r="95" spans="1:34" x14ac:dyDescent="0.35">
      <c r="A95" s="1">
        <v>2293132</v>
      </c>
      <c r="B95" s="1">
        <v>20150194</v>
      </c>
      <c r="C95" s="2">
        <v>1002.46</v>
      </c>
      <c r="D95" s="2" t="s">
        <v>149</v>
      </c>
      <c r="E95" s="99">
        <v>19</v>
      </c>
      <c r="F95" s="87">
        <v>14</v>
      </c>
      <c r="G95" s="87">
        <v>74.099999999999994</v>
      </c>
      <c r="H95" s="100">
        <v>0.71</v>
      </c>
      <c r="I95" s="87">
        <v>10.1</v>
      </c>
      <c r="J95" s="101">
        <v>116</v>
      </c>
      <c r="K95" s="87">
        <v>398</v>
      </c>
      <c r="L95" s="87">
        <v>13.6</v>
      </c>
      <c r="M95" s="87">
        <v>2.2000000000000002</v>
      </c>
      <c r="N95" s="101">
        <v>12.3</v>
      </c>
      <c r="O95" s="87">
        <v>1.1000000000000001</v>
      </c>
      <c r="P95" s="87">
        <v>21.5</v>
      </c>
      <c r="Q95" s="3">
        <v>70</v>
      </c>
      <c r="R95" s="101">
        <v>238</v>
      </c>
      <c r="S95" s="87">
        <v>4794.7915362464</v>
      </c>
      <c r="T95" s="101">
        <v>7.2</v>
      </c>
      <c r="U95" s="87">
        <v>35.4</v>
      </c>
      <c r="V95" s="87">
        <v>89.9</v>
      </c>
      <c r="W95" s="87">
        <v>9.8000000000000007</v>
      </c>
      <c r="X95" s="87">
        <v>38.200000000000003</v>
      </c>
      <c r="Y95" s="87">
        <v>7.4</v>
      </c>
      <c r="Z95" s="87">
        <v>1.4</v>
      </c>
      <c r="AA95" s="87">
        <v>5.9</v>
      </c>
      <c r="AB95" s="87">
        <v>1</v>
      </c>
      <c r="AC95" s="87">
        <v>5.9</v>
      </c>
      <c r="AD95" s="41">
        <v>31</v>
      </c>
      <c r="AE95" s="87">
        <v>1.2</v>
      </c>
      <c r="AF95" s="87">
        <v>3.4</v>
      </c>
      <c r="AG95" s="87">
        <v>3.7</v>
      </c>
      <c r="AH95" s="100">
        <v>0.55000000000000004</v>
      </c>
    </row>
    <row r="96" spans="1:34" x14ac:dyDescent="0.35">
      <c r="A96" s="4">
        <v>2293133</v>
      </c>
      <c r="B96" s="4">
        <v>20150195</v>
      </c>
      <c r="C96" s="5">
        <v>1019.745</v>
      </c>
      <c r="D96" s="2" t="s">
        <v>149</v>
      </c>
      <c r="E96" s="99">
        <v>20</v>
      </c>
      <c r="F96" s="87">
        <v>14.8</v>
      </c>
      <c r="G96" s="87">
        <v>61.3</v>
      </c>
      <c r="H96" s="100">
        <v>1.02</v>
      </c>
      <c r="I96" s="87">
        <v>8.5</v>
      </c>
      <c r="J96" s="101">
        <v>101</v>
      </c>
      <c r="K96" s="87">
        <v>746</v>
      </c>
      <c r="L96" s="87">
        <v>15.1</v>
      </c>
      <c r="M96" s="87">
        <v>2.8</v>
      </c>
      <c r="N96" s="101">
        <v>14.9</v>
      </c>
      <c r="O96" s="87">
        <v>1.2</v>
      </c>
      <c r="P96" s="87">
        <v>28.1</v>
      </c>
      <c r="Q96" s="3">
        <v>93</v>
      </c>
      <c r="R96" s="101">
        <v>315</v>
      </c>
      <c r="S96" s="87">
        <v>4794.7915362464</v>
      </c>
      <c r="T96" s="101">
        <v>9.6</v>
      </c>
      <c r="U96" s="87">
        <v>30.8</v>
      </c>
      <c r="V96" s="87">
        <v>79.599999999999994</v>
      </c>
      <c r="W96" s="87">
        <v>8.5</v>
      </c>
      <c r="X96" s="87">
        <v>34</v>
      </c>
      <c r="Y96" s="87">
        <v>8</v>
      </c>
      <c r="Z96" s="87">
        <v>1.7</v>
      </c>
      <c r="AA96" s="87">
        <v>7.7</v>
      </c>
      <c r="AB96" s="87">
        <v>1.2</v>
      </c>
      <c r="AC96" s="87">
        <v>7.3</v>
      </c>
      <c r="AD96" s="41">
        <v>34</v>
      </c>
      <c r="AE96" s="87">
        <v>1.4</v>
      </c>
      <c r="AF96" s="87">
        <v>3.9</v>
      </c>
      <c r="AG96" s="87">
        <v>4</v>
      </c>
      <c r="AH96" s="100">
        <v>0.6</v>
      </c>
    </row>
    <row r="97" spans="1:34" x14ac:dyDescent="0.35">
      <c r="A97" s="4">
        <v>2293138</v>
      </c>
      <c r="B97" s="4">
        <v>20150200</v>
      </c>
      <c r="C97" s="5">
        <v>1040.855</v>
      </c>
      <c r="D97" s="2" t="s">
        <v>149</v>
      </c>
      <c r="E97" s="99">
        <v>20</v>
      </c>
      <c r="F97" s="87">
        <v>11.7</v>
      </c>
      <c r="G97" s="87">
        <v>50</v>
      </c>
      <c r="H97" s="100">
        <v>0.33</v>
      </c>
      <c r="I97" s="87">
        <v>7.1</v>
      </c>
      <c r="J97" s="101">
        <v>101</v>
      </c>
      <c r="K97" s="87">
        <v>312</v>
      </c>
      <c r="L97" s="87">
        <v>11.5</v>
      </c>
      <c r="M97" s="87">
        <v>1.9</v>
      </c>
      <c r="N97" s="101">
        <v>9.6999999999999993</v>
      </c>
      <c r="O97" s="87">
        <v>0.8</v>
      </c>
      <c r="P97" s="87">
        <v>17.5</v>
      </c>
      <c r="Q97" s="3">
        <v>55</v>
      </c>
      <c r="R97" s="101">
        <v>164</v>
      </c>
      <c r="S97" s="87">
        <v>2996.7447101540001</v>
      </c>
      <c r="T97" s="101">
        <v>4.9000000000000004</v>
      </c>
      <c r="U97" s="87">
        <v>26.9</v>
      </c>
      <c r="V97" s="87">
        <v>60.4</v>
      </c>
      <c r="W97" s="87">
        <v>6.9</v>
      </c>
      <c r="X97" s="87">
        <v>28.3</v>
      </c>
      <c r="Y97" s="87">
        <v>6.6</v>
      </c>
      <c r="Z97" s="87">
        <v>1.3</v>
      </c>
      <c r="AA97" s="87">
        <v>5.8</v>
      </c>
      <c r="AB97" s="87">
        <v>0.9</v>
      </c>
      <c r="AC97" s="87">
        <v>5.0999999999999996</v>
      </c>
      <c r="AD97" s="41">
        <v>30</v>
      </c>
      <c r="AE97" s="87">
        <v>0.9</v>
      </c>
      <c r="AF97" s="87">
        <v>3</v>
      </c>
      <c r="AG97" s="87">
        <v>3</v>
      </c>
      <c r="AH97" s="100">
        <v>0.48</v>
      </c>
    </row>
    <row r="98" spans="1:34" x14ac:dyDescent="0.35">
      <c r="A98" s="4">
        <v>2293142</v>
      </c>
      <c r="B98" s="4">
        <v>20150204</v>
      </c>
      <c r="C98" s="5">
        <v>1055.1500000000001</v>
      </c>
      <c r="D98" s="2" t="s">
        <v>149</v>
      </c>
      <c r="E98" s="99">
        <v>19</v>
      </c>
      <c r="F98" s="87">
        <v>12.7</v>
      </c>
      <c r="G98" s="87">
        <v>75.3</v>
      </c>
      <c r="H98" s="100">
        <v>5.38</v>
      </c>
      <c r="I98" s="87">
        <v>11.5</v>
      </c>
      <c r="J98" s="101">
        <v>163</v>
      </c>
      <c r="K98" s="87">
        <v>348</v>
      </c>
      <c r="L98" s="87">
        <v>24.5</v>
      </c>
      <c r="M98" s="87">
        <v>5.5</v>
      </c>
      <c r="N98" s="101">
        <v>14.9</v>
      </c>
      <c r="O98" s="87">
        <v>1.4</v>
      </c>
      <c r="P98" s="87">
        <v>85.5</v>
      </c>
      <c r="Q98" s="3">
        <v>66</v>
      </c>
      <c r="R98" s="101">
        <v>224</v>
      </c>
      <c r="S98" s="87">
        <v>2996.7447101540001</v>
      </c>
      <c r="T98" s="101">
        <v>7.2</v>
      </c>
      <c r="U98" s="87">
        <v>41.9</v>
      </c>
      <c r="V98" s="87">
        <v>92.7</v>
      </c>
      <c r="W98" s="87">
        <v>10.9</v>
      </c>
      <c r="X98" s="87">
        <v>41.8</v>
      </c>
      <c r="Y98" s="87">
        <v>9.8000000000000007</v>
      </c>
      <c r="Z98" s="87">
        <v>1.7</v>
      </c>
      <c r="AA98" s="87">
        <v>9.1999999999999993</v>
      </c>
      <c r="AB98" s="87">
        <v>1.5</v>
      </c>
      <c r="AC98" s="87">
        <v>9.1</v>
      </c>
      <c r="AD98" s="41">
        <v>44</v>
      </c>
      <c r="AE98" s="87">
        <v>1.8</v>
      </c>
      <c r="AF98" s="87">
        <v>5.7</v>
      </c>
      <c r="AG98" s="87">
        <v>5.9</v>
      </c>
      <c r="AH98" s="100">
        <v>0.87</v>
      </c>
    </row>
    <row r="99" spans="1:34" x14ac:dyDescent="0.35">
      <c r="A99" s="4">
        <v>2293134</v>
      </c>
      <c r="B99" s="4">
        <v>20150196</v>
      </c>
      <c r="C99" s="5">
        <v>1088.21</v>
      </c>
      <c r="D99" s="2" t="s">
        <v>149</v>
      </c>
      <c r="E99" s="99">
        <v>20</v>
      </c>
      <c r="F99" s="87">
        <v>21.5</v>
      </c>
      <c r="G99" s="87">
        <v>116</v>
      </c>
      <c r="H99" s="100">
        <v>7.06</v>
      </c>
      <c r="I99" s="87">
        <v>13.6</v>
      </c>
      <c r="J99" s="101">
        <v>220</v>
      </c>
      <c r="K99" s="87">
        <v>437</v>
      </c>
      <c r="L99" s="87">
        <v>26.2</v>
      </c>
      <c r="M99" s="87">
        <v>4.7</v>
      </c>
      <c r="N99" s="101">
        <v>25.7</v>
      </c>
      <c r="O99" s="87">
        <v>2.1</v>
      </c>
      <c r="P99" s="87">
        <v>21.7</v>
      </c>
      <c r="Q99" s="3">
        <v>106</v>
      </c>
      <c r="R99" s="101">
        <v>277</v>
      </c>
      <c r="S99" s="87">
        <v>6592.8383623387999</v>
      </c>
      <c r="T99" s="101">
        <v>8.4</v>
      </c>
      <c r="U99" s="87">
        <v>92.4</v>
      </c>
      <c r="V99" s="87">
        <v>208</v>
      </c>
      <c r="W99" s="87">
        <v>23.1</v>
      </c>
      <c r="X99" s="87">
        <v>83.7</v>
      </c>
      <c r="Y99" s="87">
        <v>12.3</v>
      </c>
      <c r="Z99" s="87">
        <v>2.1</v>
      </c>
      <c r="AA99" s="87">
        <v>9.9</v>
      </c>
      <c r="AB99" s="87">
        <v>1.7</v>
      </c>
      <c r="AC99" s="87">
        <v>10.9</v>
      </c>
      <c r="AD99" s="41">
        <v>56</v>
      </c>
      <c r="AE99" s="87">
        <v>2.2000000000000002</v>
      </c>
      <c r="AF99" s="87">
        <v>6.6</v>
      </c>
      <c r="AG99" s="87">
        <v>6.9</v>
      </c>
      <c r="AH99" s="100">
        <v>1.07</v>
      </c>
    </row>
    <row r="100" spans="1:34" x14ac:dyDescent="0.35">
      <c r="A100" s="4">
        <v>2293139</v>
      </c>
      <c r="B100" s="4">
        <v>20150201</v>
      </c>
      <c r="C100" s="5">
        <v>1117.4749999999999</v>
      </c>
      <c r="D100" s="2" t="s">
        <v>149</v>
      </c>
      <c r="E100" s="99">
        <v>21</v>
      </c>
      <c r="F100" s="87">
        <v>23</v>
      </c>
      <c r="G100" s="87">
        <v>125</v>
      </c>
      <c r="H100" s="100">
        <v>0.86</v>
      </c>
      <c r="I100" s="87">
        <v>15.1</v>
      </c>
      <c r="J100" s="101">
        <v>241</v>
      </c>
      <c r="K100" s="87">
        <v>444</v>
      </c>
      <c r="L100" s="87">
        <v>25.7</v>
      </c>
      <c r="M100" s="87">
        <v>4.2</v>
      </c>
      <c r="N100" s="101">
        <v>23.6</v>
      </c>
      <c r="O100" s="87">
        <v>1.9</v>
      </c>
      <c r="P100" s="87">
        <v>20.8</v>
      </c>
      <c r="Q100" s="3">
        <v>101</v>
      </c>
      <c r="R100" s="101">
        <v>246</v>
      </c>
      <c r="S100" s="87">
        <v>6592.8383623387999</v>
      </c>
      <c r="T100" s="101">
        <v>7.3</v>
      </c>
      <c r="U100" s="87">
        <v>76</v>
      </c>
      <c r="V100" s="87">
        <v>162</v>
      </c>
      <c r="W100" s="87">
        <v>18.8</v>
      </c>
      <c r="X100" s="87">
        <v>70.400000000000006</v>
      </c>
      <c r="Y100" s="87">
        <v>12</v>
      </c>
      <c r="Z100" s="87">
        <v>2</v>
      </c>
      <c r="AA100" s="87">
        <v>8.8000000000000007</v>
      </c>
      <c r="AB100" s="87">
        <v>1.4</v>
      </c>
      <c r="AC100" s="87">
        <v>8.6999999999999993</v>
      </c>
      <c r="AD100" s="41">
        <v>44</v>
      </c>
      <c r="AE100" s="87">
        <v>1.7</v>
      </c>
      <c r="AF100" s="87">
        <v>5.0999999999999996</v>
      </c>
      <c r="AG100" s="87">
        <v>5.7</v>
      </c>
      <c r="AH100" s="100">
        <v>0.79</v>
      </c>
    </row>
    <row r="101" spans="1:34" x14ac:dyDescent="0.35">
      <c r="A101" s="4">
        <v>2293135</v>
      </c>
      <c r="B101" s="4">
        <v>20150197</v>
      </c>
      <c r="C101" s="5">
        <v>1122.4000000000001</v>
      </c>
      <c r="D101" s="2" t="s">
        <v>149</v>
      </c>
      <c r="E101" s="99">
        <v>19</v>
      </c>
      <c r="F101" s="87">
        <v>17.8</v>
      </c>
      <c r="G101" s="87">
        <v>86.7</v>
      </c>
      <c r="H101" s="100">
        <v>0.48</v>
      </c>
      <c r="I101" s="87">
        <v>13.8</v>
      </c>
      <c r="J101" s="101">
        <v>141</v>
      </c>
      <c r="K101" s="87">
        <v>397</v>
      </c>
      <c r="L101" s="87">
        <v>15.7</v>
      </c>
      <c r="M101" s="87">
        <v>2.1</v>
      </c>
      <c r="N101" s="101">
        <v>14.5</v>
      </c>
      <c r="O101" s="87">
        <v>1.1000000000000001</v>
      </c>
      <c r="P101" s="87">
        <v>22</v>
      </c>
      <c r="Q101" s="3">
        <v>83</v>
      </c>
      <c r="R101" s="101">
        <v>285</v>
      </c>
      <c r="S101" s="87">
        <v>5394.1404782772006</v>
      </c>
      <c r="T101" s="101">
        <v>8.3000000000000007</v>
      </c>
      <c r="U101" s="87">
        <v>37</v>
      </c>
      <c r="V101" s="87">
        <v>88.9</v>
      </c>
      <c r="W101" s="87">
        <v>9.6</v>
      </c>
      <c r="X101" s="87">
        <v>37.1</v>
      </c>
      <c r="Y101" s="87">
        <v>7.4</v>
      </c>
      <c r="Z101" s="87">
        <v>1.5</v>
      </c>
      <c r="AA101" s="87">
        <v>6</v>
      </c>
      <c r="AB101" s="87">
        <v>1</v>
      </c>
      <c r="AC101" s="87">
        <v>5.7</v>
      </c>
      <c r="AD101" s="41">
        <v>29</v>
      </c>
      <c r="AE101" s="87">
        <v>1.1000000000000001</v>
      </c>
      <c r="AF101" s="87">
        <v>3.2</v>
      </c>
      <c r="AG101" s="87">
        <v>3.3</v>
      </c>
      <c r="AH101" s="100">
        <v>0.49</v>
      </c>
    </row>
    <row r="102" spans="1:34" x14ac:dyDescent="0.35">
      <c r="A102" s="4">
        <v>2293140</v>
      </c>
      <c r="B102" s="4">
        <v>20150202</v>
      </c>
      <c r="C102" s="5">
        <v>1127.0999999999999</v>
      </c>
      <c r="D102" s="2" t="s">
        <v>149</v>
      </c>
      <c r="E102" s="99">
        <v>60</v>
      </c>
      <c r="F102" s="87">
        <v>14.2</v>
      </c>
      <c r="G102" s="87">
        <v>70.2</v>
      </c>
      <c r="H102" s="100">
        <v>2.09</v>
      </c>
      <c r="I102" s="87">
        <v>12</v>
      </c>
      <c r="J102" s="101">
        <v>173</v>
      </c>
      <c r="K102" s="87">
        <v>392</v>
      </c>
      <c r="L102" s="87">
        <v>17.600000000000001</v>
      </c>
      <c r="M102" s="87">
        <v>3.4</v>
      </c>
      <c r="N102" s="101">
        <v>14.5</v>
      </c>
      <c r="O102" s="87">
        <v>1.3</v>
      </c>
      <c r="P102" s="87">
        <v>26.7</v>
      </c>
      <c r="Q102" s="103">
        <v>77</v>
      </c>
      <c r="R102" s="101">
        <v>207</v>
      </c>
      <c r="S102" s="87">
        <v>3915.977090697384</v>
      </c>
      <c r="T102" s="101">
        <v>5.9</v>
      </c>
      <c r="U102" s="87">
        <v>39.799999999999997</v>
      </c>
      <c r="V102" s="87">
        <v>90</v>
      </c>
      <c r="W102" s="87">
        <v>10</v>
      </c>
      <c r="X102" s="87">
        <v>37.6</v>
      </c>
      <c r="Y102" s="87">
        <v>7.1</v>
      </c>
      <c r="Z102" s="87">
        <v>1.3</v>
      </c>
      <c r="AA102" s="87">
        <v>6.3</v>
      </c>
      <c r="AB102" s="87">
        <v>1</v>
      </c>
      <c r="AC102" s="87">
        <v>6.5</v>
      </c>
      <c r="AD102" s="104">
        <v>32</v>
      </c>
      <c r="AE102" s="87">
        <v>1.4</v>
      </c>
      <c r="AF102" s="87">
        <v>4.2</v>
      </c>
      <c r="AG102" s="87">
        <v>4.4000000000000004</v>
      </c>
      <c r="AH102" s="100">
        <v>0.64</v>
      </c>
    </row>
    <row r="103" spans="1:34" x14ac:dyDescent="0.35">
      <c r="A103" s="4">
        <v>2293136</v>
      </c>
      <c r="B103" s="4">
        <v>20150198</v>
      </c>
      <c r="C103" s="5">
        <v>1131.7350000000001</v>
      </c>
      <c r="D103" s="2" t="s">
        <v>149</v>
      </c>
      <c r="E103" s="99">
        <v>21</v>
      </c>
      <c r="F103" s="87">
        <v>16.899999999999999</v>
      </c>
      <c r="G103" s="87">
        <v>90.9</v>
      </c>
      <c r="H103" s="100">
        <v>5.95</v>
      </c>
      <c r="I103" s="87">
        <v>13.8</v>
      </c>
      <c r="J103" s="101">
        <v>208</v>
      </c>
      <c r="K103" s="87">
        <v>406</v>
      </c>
      <c r="L103" s="87">
        <v>21.4</v>
      </c>
      <c r="M103" s="87">
        <v>4.3</v>
      </c>
      <c r="N103" s="101">
        <v>16.3</v>
      </c>
      <c r="O103" s="87">
        <v>1.3</v>
      </c>
      <c r="P103" s="87">
        <v>25.5</v>
      </c>
      <c r="Q103" s="3">
        <v>77</v>
      </c>
      <c r="R103" s="101">
        <v>228</v>
      </c>
      <c r="S103" s="87">
        <v>4195.4425942155995</v>
      </c>
      <c r="T103" s="101">
        <v>6.8</v>
      </c>
      <c r="U103" s="87">
        <v>47.9</v>
      </c>
      <c r="V103" s="87">
        <v>110</v>
      </c>
      <c r="W103" s="87">
        <v>12.6</v>
      </c>
      <c r="X103" s="87">
        <v>48.6</v>
      </c>
      <c r="Y103" s="87">
        <v>9</v>
      </c>
      <c r="Z103" s="87">
        <v>1.5</v>
      </c>
      <c r="AA103" s="87">
        <v>7.1</v>
      </c>
      <c r="AB103" s="87">
        <v>1.2</v>
      </c>
      <c r="AC103" s="87">
        <v>7.3</v>
      </c>
      <c r="AD103" s="41">
        <v>40</v>
      </c>
      <c r="AE103" s="87">
        <v>1.6</v>
      </c>
      <c r="AF103" s="87">
        <v>5.0999999999999996</v>
      </c>
      <c r="AG103" s="87">
        <v>5.6</v>
      </c>
      <c r="AH103" s="100">
        <v>0.81</v>
      </c>
    </row>
    <row r="104" spans="1:34" x14ac:dyDescent="0.35">
      <c r="A104" s="4">
        <v>2293137</v>
      </c>
      <c r="B104" s="4">
        <v>20150199</v>
      </c>
      <c r="C104" s="5">
        <v>1141.415</v>
      </c>
      <c r="D104" s="2" t="s">
        <v>149</v>
      </c>
      <c r="E104" s="99">
        <v>21</v>
      </c>
      <c r="F104" s="87">
        <v>21.1</v>
      </c>
      <c r="G104" s="87">
        <v>115</v>
      </c>
      <c r="H104" s="100">
        <v>0.43</v>
      </c>
      <c r="I104" s="87">
        <v>16.3</v>
      </c>
      <c r="J104" s="101">
        <v>243</v>
      </c>
      <c r="K104" s="87">
        <v>446</v>
      </c>
      <c r="L104" s="87">
        <v>22.4</v>
      </c>
      <c r="M104" s="87">
        <v>4.3</v>
      </c>
      <c r="N104" s="101">
        <v>22.1</v>
      </c>
      <c r="O104" s="87">
        <v>1.8</v>
      </c>
      <c r="P104" s="87">
        <v>18.5</v>
      </c>
      <c r="Q104" s="3">
        <v>101</v>
      </c>
      <c r="R104" s="101">
        <v>265</v>
      </c>
      <c r="S104" s="87">
        <v>6592.8383623387999</v>
      </c>
      <c r="T104" s="101">
        <v>7.7</v>
      </c>
      <c r="U104" s="87">
        <v>76.7</v>
      </c>
      <c r="V104" s="87">
        <v>169</v>
      </c>
      <c r="W104" s="87">
        <v>18.8</v>
      </c>
      <c r="X104" s="87">
        <v>69.7</v>
      </c>
      <c r="Y104" s="87">
        <v>12.2</v>
      </c>
      <c r="Z104" s="87">
        <v>2.1</v>
      </c>
      <c r="AA104" s="87">
        <v>8.9</v>
      </c>
      <c r="AB104" s="87">
        <v>1.4</v>
      </c>
      <c r="AC104" s="87">
        <v>9.1</v>
      </c>
      <c r="AD104" s="41">
        <v>50</v>
      </c>
      <c r="AE104" s="87">
        <v>1.8</v>
      </c>
      <c r="AF104" s="87">
        <v>5.8</v>
      </c>
      <c r="AG104" s="87">
        <v>5.9</v>
      </c>
      <c r="AH104" s="100">
        <v>0.88</v>
      </c>
    </row>
    <row r="105" spans="1:34" x14ac:dyDescent="0.35">
      <c r="A105" s="4">
        <v>2293141</v>
      </c>
      <c r="B105" s="4">
        <v>20150203</v>
      </c>
      <c r="C105" s="5">
        <v>1150.625</v>
      </c>
      <c r="D105" s="2" t="s">
        <v>149</v>
      </c>
      <c r="E105" s="99">
        <v>21</v>
      </c>
      <c r="F105" s="87">
        <v>15</v>
      </c>
      <c r="G105" s="87">
        <v>66.099999999999994</v>
      </c>
      <c r="H105" s="100">
        <v>0.48</v>
      </c>
      <c r="I105" s="87">
        <v>12.7</v>
      </c>
      <c r="J105" s="101">
        <v>136</v>
      </c>
      <c r="K105" s="87">
        <v>385</v>
      </c>
      <c r="L105" s="87">
        <v>16.2</v>
      </c>
      <c r="M105" s="87">
        <v>2.1</v>
      </c>
      <c r="N105" s="101">
        <v>14.1</v>
      </c>
      <c r="O105" s="87">
        <v>1.1000000000000001</v>
      </c>
      <c r="P105" s="87">
        <v>18.2</v>
      </c>
      <c r="Q105" s="3">
        <v>71</v>
      </c>
      <c r="R105" s="101">
        <v>258</v>
      </c>
      <c r="S105" s="87">
        <v>4794.7915362464</v>
      </c>
      <c r="T105" s="101">
        <v>7.7</v>
      </c>
      <c r="U105" s="87">
        <v>36.799999999999997</v>
      </c>
      <c r="V105" s="87">
        <v>87.5</v>
      </c>
      <c r="W105" s="87">
        <v>9.3000000000000007</v>
      </c>
      <c r="X105" s="87">
        <v>36.5</v>
      </c>
      <c r="Y105" s="87">
        <v>7.3</v>
      </c>
      <c r="Z105" s="87">
        <v>1.3</v>
      </c>
      <c r="AA105" s="87">
        <v>6</v>
      </c>
      <c r="AB105" s="87">
        <v>0.9</v>
      </c>
      <c r="AC105" s="87">
        <v>5.4</v>
      </c>
      <c r="AD105" s="41">
        <v>26</v>
      </c>
      <c r="AE105" s="87">
        <v>1.1000000000000001</v>
      </c>
      <c r="AF105" s="87">
        <v>3.2</v>
      </c>
      <c r="AG105" s="87">
        <v>3.3</v>
      </c>
      <c r="AH105" s="100">
        <v>0.49</v>
      </c>
    </row>
    <row r="106" spans="1:34" x14ac:dyDescent="0.35">
      <c r="A106" s="4">
        <v>2293143</v>
      </c>
      <c r="B106" s="4">
        <v>20150205</v>
      </c>
      <c r="C106" s="5">
        <v>1155.43</v>
      </c>
      <c r="D106" s="2" t="s">
        <v>149</v>
      </c>
      <c r="E106" s="99">
        <v>22</v>
      </c>
      <c r="F106" s="87">
        <v>14.2</v>
      </c>
      <c r="G106" s="87">
        <v>124</v>
      </c>
      <c r="H106" s="100">
        <v>0.57999999999999996</v>
      </c>
      <c r="I106" s="87">
        <v>15.2</v>
      </c>
      <c r="J106" s="101">
        <v>198</v>
      </c>
      <c r="K106" s="87">
        <v>431</v>
      </c>
      <c r="L106" s="87">
        <v>19.5</v>
      </c>
      <c r="M106" s="87">
        <v>4</v>
      </c>
      <c r="N106" s="101">
        <v>22.4</v>
      </c>
      <c r="O106" s="87">
        <v>1.8</v>
      </c>
      <c r="P106" s="87">
        <v>20.3</v>
      </c>
      <c r="Q106" s="3">
        <v>97</v>
      </c>
      <c r="R106" s="101">
        <v>247</v>
      </c>
      <c r="S106" s="87">
        <v>5993.4894203080003</v>
      </c>
      <c r="T106" s="101">
        <v>7.2</v>
      </c>
      <c r="U106" s="87">
        <v>61.5</v>
      </c>
      <c r="V106" s="87">
        <v>162</v>
      </c>
      <c r="W106" s="87">
        <v>17.100000000000001</v>
      </c>
      <c r="X106" s="87">
        <v>63</v>
      </c>
      <c r="Y106" s="87">
        <v>10.5</v>
      </c>
      <c r="Z106" s="87">
        <v>1.7</v>
      </c>
      <c r="AA106" s="87">
        <v>7.2</v>
      </c>
      <c r="AB106" s="87">
        <v>1.1000000000000001</v>
      </c>
      <c r="AC106" s="87">
        <v>7.4</v>
      </c>
      <c r="AD106" s="41">
        <v>39</v>
      </c>
      <c r="AE106" s="87">
        <v>1.5</v>
      </c>
      <c r="AF106" s="87">
        <v>4.5999999999999996</v>
      </c>
      <c r="AG106" s="87">
        <v>4.9000000000000004</v>
      </c>
      <c r="AH106" s="100">
        <v>0.74</v>
      </c>
    </row>
    <row r="107" spans="1:34" x14ac:dyDescent="0.35">
      <c r="A107" s="4">
        <v>2293144</v>
      </c>
      <c r="B107" s="4">
        <v>20150206</v>
      </c>
      <c r="C107" s="5">
        <v>1164.9000000000001</v>
      </c>
      <c r="D107" s="2" t="s">
        <v>149</v>
      </c>
      <c r="E107" s="99">
        <v>25</v>
      </c>
      <c r="F107" s="87">
        <v>15.8</v>
      </c>
      <c r="G107" s="87">
        <v>84.7</v>
      </c>
      <c r="H107" s="100">
        <v>0.28000000000000003</v>
      </c>
      <c r="I107" s="87">
        <v>10.6</v>
      </c>
      <c r="J107" s="101">
        <v>183</v>
      </c>
      <c r="K107" s="87">
        <v>328</v>
      </c>
      <c r="L107" s="87">
        <v>14.2</v>
      </c>
      <c r="M107" s="87">
        <v>2.7</v>
      </c>
      <c r="N107" s="101">
        <v>15.3</v>
      </c>
      <c r="O107" s="87">
        <v>1.3</v>
      </c>
      <c r="P107" s="87">
        <v>14.8</v>
      </c>
      <c r="Q107" s="3">
        <v>65</v>
      </c>
      <c r="R107" s="101">
        <v>175</v>
      </c>
      <c r="S107" s="87">
        <v>4195.4425942155995</v>
      </c>
      <c r="T107" s="101">
        <v>5</v>
      </c>
      <c r="U107" s="87">
        <v>32.700000000000003</v>
      </c>
      <c r="V107" s="87">
        <v>70</v>
      </c>
      <c r="W107" s="87">
        <v>8.1</v>
      </c>
      <c r="X107" s="87">
        <v>32</v>
      </c>
      <c r="Y107" s="87">
        <v>5.8</v>
      </c>
      <c r="Z107" s="87">
        <v>1.3</v>
      </c>
      <c r="AA107" s="87">
        <v>5.7</v>
      </c>
      <c r="AB107" s="87">
        <v>1</v>
      </c>
      <c r="AC107" s="87">
        <v>6.1</v>
      </c>
      <c r="AD107" s="41">
        <v>35</v>
      </c>
      <c r="AE107" s="87">
        <v>1.3</v>
      </c>
      <c r="AF107" s="87">
        <v>3.9</v>
      </c>
      <c r="AG107" s="87">
        <v>3.7</v>
      </c>
      <c r="AH107" s="100">
        <v>0.55000000000000004</v>
      </c>
    </row>
    <row r="108" spans="1:34" x14ac:dyDescent="0.35">
      <c r="A108" s="4">
        <v>2293145</v>
      </c>
      <c r="B108" s="4">
        <v>20150207</v>
      </c>
      <c r="C108" s="5">
        <v>1174.6199999999999</v>
      </c>
      <c r="D108" s="2" t="s">
        <v>149</v>
      </c>
      <c r="E108" s="99">
        <v>23</v>
      </c>
      <c r="F108" s="87">
        <v>18.8</v>
      </c>
      <c r="G108" s="87">
        <v>101</v>
      </c>
      <c r="H108" s="100">
        <v>0.2</v>
      </c>
      <c r="I108" s="87">
        <v>13.1</v>
      </c>
      <c r="J108" s="101">
        <v>198</v>
      </c>
      <c r="K108" s="87">
        <v>352</v>
      </c>
      <c r="L108" s="87">
        <v>18.8</v>
      </c>
      <c r="M108" s="87">
        <v>3.4</v>
      </c>
      <c r="N108" s="101">
        <v>18.5</v>
      </c>
      <c r="O108" s="87">
        <v>1.5</v>
      </c>
      <c r="P108" s="87">
        <v>19.100000000000001</v>
      </c>
      <c r="Q108" s="3">
        <v>79</v>
      </c>
      <c r="R108" s="101">
        <v>198</v>
      </c>
      <c r="S108" s="87">
        <v>5394.1404782772006</v>
      </c>
      <c r="T108" s="101">
        <v>6</v>
      </c>
      <c r="U108" s="87">
        <v>50</v>
      </c>
      <c r="V108" s="87">
        <v>104</v>
      </c>
      <c r="W108" s="87">
        <v>12.1</v>
      </c>
      <c r="X108" s="87">
        <v>45.3</v>
      </c>
      <c r="Y108" s="87">
        <v>8.9</v>
      </c>
      <c r="Z108" s="87">
        <v>1.7</v>
      </c>
      <c r="AA108" s="87">
        <v>9</v>
      </c>
      <c r="AB108" s="87">
        <v>1.4</v>
      </c>
      <c r="AC108" s="87">
        <v>9.1</v>
      </c>
      <c r="AD108" s="41">
        <v>43</v>
      </c>
      <c r="AE108" s="87">
        <v>1.8</v>
      </c>
      <c r="AF108" s="87">
        <v>4.8</v>
      </c>
      <c r="AG108" s="87">
        <v>4.9000000000000004</v>
      </c>
      <c r="AH108" s="100">
        <v>0.73</v>
      </c>
    </row>
    <row r="109" spans="1:34" x14ac:dyDescent="0.35">
      <c r="A109" s="4">
        <v>2293146</v>
      </c>
      <c r="B109" s="4">
        <v>20150208</v>
      </c>
      <c r="C109" s="5">
        <v>1193.675</v>
      </c>
      <c r="D109" s="2" t="s">
        <v>149</v>
      </c>
      <c r="E109" s="99">
        <v>22</v>
      </c>
      <c r="F109" s="87">
        <v>20.6</v>
      </c>
      <c r="G109" s="87">
        <v>109</v>
      </c>
      <c r="H109" s="100">
        <v>0.59</v>
      </c>
      <c r="I109" s="87">
        <v>12.8</v>
      </c>
      <c r="J109" s="101">
        <v>203</v>
      </c>
      <c r="K109" s="87">
        <v>393</v>
      </c>
      <c r="L109" s="87">
        <v>20.6</v>
      </c>
      <c r="M109" s="87">
        <v>3.4</v>
      </c>
      <c r="N109" s="101">
        <v>19.100000000000001</v>
      </c>
      <c r="O109" s="87">
        <v>1.6</v>
      </c>
      <c r="P109" s="87">
        <v>20.100000000000001</v>
      </c>
      <c r="Q109" s="3">
        <v>78</v>
      </c>
      <c r="R109" s="101">
        <v>186</v>
      </c>
      <c r="S109" s="87">
        <v>5394.1404782772006</v>
      </c>
      <c r="T109" s="101">
        <v>5.5</v>
      </c>
      <c r="U109" s="87">
        <v>55.9</v>
      </c>
      <c r="V109" s="87">
        <v>117</v>
      </c>
      <c r="W109" s="87">
        <v>14</v>
      </c>
      <c r="X109" s="87">
        <v>52.2</v>
      </c>
      <c r="Y109" s="87">
        <v>8.6</v>
      </c>
      <c r="Z109" s="87">
        <v>1.8</v>
      </c>
      <c r="AA109" s="87">
        <v>7.2</v>
      </c>
      <c r="AB109" s="87">
        <v>1.1000000000000001</v>
      </c>
      <c r="AC109" s="87">
        <v>7.1</v>
      </c>
      <c r="AD109" s="41">
        <v>39</v>
      </c>
      <c r="AE109" s="87">
        <v>1.5</v>
      </c>
      <c r="AF109" s="87">
        <v>4.4000000000000004</v>
      </c>
      <c r="AG109" s="87">
        <v>4.7</v>
      </c>
      <c r="AH109" s="100">
        <v>0.65</v>
      </c>
    </row>
    <row r="110" spans="1:34" x14ac:dyDescent="0.35">
      <c r="A110" s="4">
        <v>2293147</v>
      </c>
      <c r="B110" s="4">
        <v>20150209</v>
      </c>
      <c r="C110" s="5">
        <v>1203.2750000000001</v>
      </c>
      <c r="D110" s="2" t="s">
        <v>149</v>
      </c>
      <c r="E110" s="99">
        <v>17</v>
      </c>
      <c r="F110" s="87">
        <v>18.899999999999999</v>
      </c>
      <c r="G110" s="87">
        <v>173</v>
      </c>
      <c r="H110" s="100">
        <v>12.7</v>
      </c>
      <c r="I110" s="87">
        <v>15.4</v>
      </c>
      <c r="J110" s="101">
        <v>214</v>
      </c>
      <c r="K110" s="87">
        <v>392</v>
      </c>
      <c r="L110" s="87">
        <v>17.8</v>
      </c>
      <c r="M110" s="87">
        <v>5</v>
      </c>
      <c r="N110" s="101">
        <v>14.1</v>
      </c>
      <c r="O110" s="87">
        <v>1.2</v>
      </c>
      <c r="P110" s="87">
        <v>40.200000000000003</v>
      </c>
      <c r="Q110" s="3">
        <v>76</v>
      </c>
      <c r="R110" s="101">
        <v>173</v>
      </c>
      <c r="S110" s="87">
        <v>4195.4425942155995</v>
      </c>
      <c r="T110" s="101">
        <v>5</v>
      </c>
      <c r="U110" s="87">
        <v>48.7</v>
      </c>
      <c r="V110" s="87">
        <v>102</v>
      </c>
      <c r="W110" s="87">
        <v>12.4</v>
      </c>
      <c r="X110" s="87">
        <v>47.9</v>
      </c>
      <c r="Y110" s="87">
        <v>9.9</v>
      </c>
      <c r="Z110" s="87">
        <v>1.9</v>
      </c>
      <c r="AA110" s="87">
        <v>9.1999999999999993</v>
      </c>
      <c r="AB110" s="87">
        <v>1.4</v>
      </c>
      <c r="AC110" s="87">
        <v>9.1</v>
      </c>
      <c r="AD110" s="41">
        <v>43</v>
      </c>
      <c r="AE110" s="87">
        <v>1.8</v>
      </c>
      <c r="AF110" s="87">
        <v>5</v>
      </c>
      <c r="AG110" s="87">
        <v>5.0999999999999996</v>
      </c>
      <c r="AH110" s="100">
        <v>0.82</v>
      </c>
    </row>
    <row r="111" spans="1:34" x14ac:dyDescent="0.35">
      <c r="A111" s="1">
        <v>2293148</v>
      </c>
      <c r="B111" s="1">
        <v>20150210</v>
      </c>
      <c r="C111" s="2">
        <v>1208.095</v>
      </c>
      <c r="D111" s="2" t="s">
        <v>149</v>
      </c>
      <c r="E111" s="99">
        <v>29</v>
      </c>
      <c r="F111" s="87">
        <v>14.6</v>
      </c>
      <c r="G111" s="87">
        <v>59.3</v>
      </c>
      <c r="H111" s="100">
        <v>0.52</v>
      </c>
      <c r="I111" s="87">
        <v>15.2</v>
      </c>
      <c r="J111" s="101">
        <v>201</v>
      </c>
      <c r="K111" s="87">
        <v>328</v>
      </c>
      <c r="L111" s="87">
        <v>14.9</v>
      </c>
      <c r="M111" s="87">
        <v>2.5</v>
      </c>
      <c r="N111" s="101">
        <v>12.2</v>
      </c>
      <c r="O111" s="87">
        <v>1.1000000000000001</v>
      </c>
      <c r="P111" s="87">
        <v>360</v>
      </c>
      <c r="Q111" s="3">
        <v>53</v>
      </c>
      <c r="R111" s="101">
        <v>169</v>
      </c>
      <c r="S111" s="87">
        <v>3596.0936521847993</v>
      </c>
      <c r="T111" s="101">
        <v>5</v>
      </c>
      <c r="U111" s="87">
        <v>37.4</v>
      </c>
      <c r="V111" s="87">
        <v>80.900000000000006</v>
      </c>
      <c r="W111" s="87">
        <v>8.8000000000000007</v>
      </c>
      <c r="X111" s="87">
        <v>32.700000000000003</v>
      </c>
      <c r="Y111" s="87">
        <v>6.4</v>
      </c>
      <c r="Z111" s="87">
        <v>1.2</v>
      </c>
      <c r="AA111" s="87">
        <v>5.4</v>
      </c>
      <c r="AB111" s="87">
        <v>0.8</v>
      </c>
      <c r="AC111" s="87">
        <v>4.8</v>
      </c>
      <c r="AD111" s="87">
        <v>24.7</v>
      </c>
      <c r="AE111" s="87">
        <v>0.9</v>
      </c>
      <c r="AF111" s="87">
        <v>2.7</v>
      </c>
      <c r="AG111" s="87">
        <v>2.7</v>
      </c>
      <c r="AH111" s="100">
        <v>0.41</v>
      </c>
    </row>
    <row r="112" spans="1:34" x14ac:dyDescent="0.35">
      <c r="A112" s="1">
        <v>2293149</v>
      </c>
      <c r="B112" s="1">
        <v>20150211</v>
      </c>
      <c r="C112" s="2">
        <v>1220.6500000000001</v>
      </c>
      <c r="D112" s="2" t="s">
        <v>149</v>
      </c>
      <c r="E112" s="99">
        <v>22</v>
      </c>
      <c r="F112" s="87">
        <v>13.3</v>
      </c>
      <c r="G112" s="87">
        <v>69.099999999999994</v>
      </c>
      <c r="H112" s="100">
        <v>0.37</v>
      </c>
      <c r="I112" s="87">
        <v>11.8</v>
      </c>
      <c r="J112" s="101">
        <v>185</v>
      </c>
      <c r="K112" s="87">
        <v>319</v>
      </c>
      <c r="L112" s="87">
        <v>18.100000000000001</v>
      </c>
      <c r="M112" s="87">
        <v>2.5</v>
      </c>
      <c r="N112" s="101">
        <v>13.9</v>
      </c>
      <c r="O112" s="87">
        <v>1.2</v>
      </c>
      <c r="P112" s="87">
        <v>18.899999999999999</v>
      </c>
      <c r="Q112" s="3">
        <v>59</v>
      </c>
      <c r="R112" s="101">
        <v>200</v>
      </c>
      <c r="S112" s="87">
        <v>3596.0936521847993</v>
      </c>
      <c r="T112" s="101">
        <v>5.9</v>
      </c>
      <c r="U112" s="87">
        <v>35.799999999999997</v>
      </c>
      <c r="V112" s="87">
        <v>82.8</v>
      </c>
      <c r="W112" s="87">
        <v>8.6999999999999993</v>
      </c>
      <c r="X112" s="87">
        <v>32.299999999999997</v>
      </c>
      <c r="Y112" s="87">
        <v>6.4</v>
      </c>
      <c r="Z112" s="87">
        <v>1.1000000000000001</v>
      </c>
      <c r="AA112" s="87">
        <v>4.8</v>
      </c>
      <c r="AB112" s="87">
        <v>0.8</v>
      </c>
      <c r="AC112" s="87">
        <v>4.7</v>
      </c>
      <c r="AD112" s="41">
        <v>21</v>
      </c>
      <c r="AE112" s="87">
        <v>0.9</v>
      </c>
      <c r="AF112" s="87">
        <v>2.7</v>
      </c>
      <c r="AG112" s="87">
        <v>2.8</v>
      </c>
      <c r="AH112" s="100">
        <v>0.41</v>
      </c>
    </row>
    <row r="113" spans="8:8" x14ac:dyDescent="0.35">
      <c r="H113" s="43" t="s">
        <v>34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AA28"/>
  <sheetViews>
    <sheetView workbookViewId="0">
      <selection activeCell="AA28" sqref="B3:AA28"/>
    </sheetView>
  </sheetViews>
  <sheetFormatPr defaultColWidth="9" defaultRowHeight="13" x14ac:dyDescent="0.3"/>
  <cols>
    <col min="1" max="16384" width="9" style="51"/>
  </cols>
  <sheetData>
    <row r="1" spans="1:27" ht="15.5" x14ac:dyDescent="0.35">
      <c r="A1" s="37" t="s">
        <v>162</v>
      </c>
    </row>
    <row r="2" spans="1:27" ht="15" x14ac:dyDescent="0.4">
      <c r="A2" s="49" t="s">
        <v>163</v>
      </c>
      <c r="B2" s="50" t="s">
        <v>109</v>
      </c>
      <c r="C2" s="50" t="s">
        <v>110</v>
      </c>
      <c r="D2" s="50" t="s">
        <v>111</v>
      </c>
      <c r="E2" s="50" t="s">
        <v>164</v>
      </c>
      <c r="F2" s="50" t="s">
        <v>165</v>
      </c>
      <c r="G2" s="50" t="s">
        <v>166</v>
      </c>
      <c r="H2" s="50" t="s">
        <v>167</v>
      </c>
      <c r="I2" s="50" t="s">
        <v>168</v>
      </c>
      <c r="J2" s="50" t="s">
        <v>169</v>
      </c>
      <c r="K2" s="50" t="s">
        <v>115</v>
      </c>
      <c r="L2" s="50" t="s">
        <v>170</v>
      </c>
      <c r="M2" s="50" t="s">
        <v>171</v>
      </c>
      <c r="N2" s="50" t="s">
        <v>172</v>
      </c>
      <c r="O2" s="50" t="s">
        <v>173</v>
      </c>
      <c r="P2" s="50" t="s">
        <v>174</v>
      </c>
      <c r="Q2" s="50" t="s">
        <v>133</v>
      </c>
      <c r="R2" s="50" t="s">
        <v>134</v>
      </c>
      <c r="S2" s="50" t="s">
        <v>175</v>
      </c>
      <c r="T2" s="50" t="s">
        <v>135</v>
      </c>
      <c r="U2" s="50" t="s">
        <v>115</v>
      </c>
      <c r="V2" s="50" t="s">
        <v>136</v>
      </c>
      <c r="W2" s="50" t="s">
        <v>176</v>
      </c>
      <c r="X2" s="50" t="s">
        <v>139</v>
      </c>
      <c r="Y2" s="50" t="s">
        <v>140</v>
      </c>
      <c r="Z2" s="50" t="s">
        <v>141</v>
      </c>
      <c r="AA2" s="50" t="s">
        <v>142</v>
      </c>
    </row>
    <row r="3" spans="1:27" x14ac:dyDescent="0.3">
      <c r="A3" s="52" t="s">
        <v>109</v>
      </c>
      <c r="B3" s="105">
        <v>1</v>
      </c>
      <c r="C3" s="105">
        <v>0.86023738846266273</v>
      </c>
      <c r="D3" s="106">
        <v>-0.10148888596715362</v>
      </c>
      <c r="E3" s="105">
        <v>-0.20738064199950138</v>
      </c>
      <c r="F3" s="105">
        <v>0.74201324799940527</v>
      </c>
      <c r="G3" s="105">
        <v>0.65742497786575271</v>
      </c>
      <c r="H3" s="105">
        <v>0.7913583635072885</v>
      </c>
      <c r="I3" s="105">
        <v>-0.72572725694313767</v>
      </c>
      <c r="J3" s="106">
        <v>-8.45426615322337E-3</v>
      </c>
      <c r="K3" s="105">
        <v>0.86725797754346834</v>
      </c>
      <c r="L3" s="105">
        <v>-0.82722428841885409</v>
      </c>
      <c r="M3" s="105">
        <v>-0.70675827759381171</v>
      </c>
      <c r="N3" s="105">
        <v>0.58819396961886516</v>
      </c>
      <c r="O3" s="105">
        <v>0.72439978010843753</v>
      </c>
      <c r="P3" s="105">
        <v>-0.57186948773438273</v>
      </c>
      <c r="Q3" s="105">
        <v>0.74953750589129287</v>
      </c>
      <c r="R3" s="105">
        <v>-0.76825151009428461</v>
      </c>
      <c r="S3" s="105">
        <v>0.52436149162167889</v>
      </c>
      <c r="T3" s="105">
        <v>-0.43261598853787026</v>
      </c>
      <c r="U3" s="107">
        <v>0.86725797754346834</v>
      </c>
      <c r="V3" s="105">
        <v>0.22073378970811997</v>
      </c>
      <c r="W3" s="106">
        <v>-0.1027633353808335</v>
      </c>
      <c r="X3" s="105">
        <v>0.52609030337194385</v>
      </c>
      <c r="Y3" s="105">
        <v>-0.46180552607818093</v>
      </c>
      <c r="Z3" s="106">
        <v>-0.17791247356959691</v>
      </c>
      <c r="AA3" s="106">
        <v>0.1488250614433545</v>
      </c>
    </row>
    <row r="4" spans="1:27" x14ac:dyDescent="0.3">
      <c r="A4" s="52" t="s">
        <v>110</v>
      </c>
      <c r="B4" s="105"/>
      <c r="C4" s="105">
        <v>1</v>
      </c>
      <c r="D4" s="106">
        <v>-6.2559707983555812E-2</v>
      </c>
      <c r="E4" s="106">
        <v>-0.16754914724516429</v>
      </c>
      <c r="F4" s="105">
        <v>0.86990799740415437</v>
      </c>
      <c r="G4" s="105">
        <v>0.87238487043919899</v>
      </c>
      <c r="H4" s="105">
        <v>0.90063264819248567</v>
      </c>
      <c r="I4" s="105">
        <v>-0.63807845579391465</v>
      </c>
      <c r="J4" s="106">
        <v>1.2400380113545491E-2</v>
      </c>
      <c r="K4" s="105">
        <v>0.93464902315593956</v>
      </c>
      <c r="L4" s="105">
        <v>-0.81643007857329097</v>
      </c>
      <c r="M4" s="105">
        <v>-0.63894910131939742</v>
      </c>
      <c r="N4" s="105">
        <v>0.51939126645009925</v>
      </c>
      <c r="O4" s="105">
        <v>0.72507215682173232</v>
      </c>
      <c r="P4" s="105">
        <v>-0.51972984636296504</v>
      </c>
      <c r="Q4" s="105">
        <v>0.59397910864824577</v>
      </c>
      <c r="R4" s="105">
        <v>-0.70823621413433735</v>
      </c>
      <c r="S4" s="105">
        <v>0.4592825931332864</v>
      </c>
      <c r="T4" s="105">
        <v>-0.30736939417190384</v>
      </c>
      <c r="U4" s="107">
        <v>0.93464902315593956</v>
      </c>
      <c r="V4" s="105">
        <v>0.31097365108031338</v>
      </c>
      <c r="W4" s="106">
        <v>3.3088156185139279E-2</v>
      </c>
      <c r="X4" s="105">
        <v>0.69478890734399112</v>
      </c>
      <c r="Y4" s="105">
        <v>-0.45648415752433114</v>
      </c>
      <c r="Z4" s="106">
        <v>-0.1467271254689311</v>
      </c>
      <c r="AA4" s="106">
        <v>0.11557092816390245</v>
      </c>
    </row>
    <row r="5" spans="1:27" x14ac:dyDescent="0.3">
      <c r="A5" s="52" t="s">
        <v>111</v>
      </c>
      <c r="B5" s="106"/>
      <c r="C5" s="106"/>
      <c r="D5" s="105">
        <v>1</v>
      </c>
      <c r="E5" s="106">
        <v>-0.15499229893065547</v>
      </c>
      <c r="F5" s="106">
        <v>-2.2872619331893711E-2</v>
      </c>
      <c r="G5" s="106">
        <v>-4.3777109129524788E-2</v>
      </c>
      <c r="H5" s="106">
        <v>-4.8104645381125896E-3</v>
      </c>
      <c r="I5" s="106">
        <v>2.3869209587998645E-2</v>
      </c>
      <c r="J5" s="105">
        <v>0.8800037634532708</v>
      </c>
      <c r="K5" s="106">
        <v>-5.6639981018774932E-2</v>
      </c>
      <c r="L5" s="106">
        <v>1.212775436433612E-2</v>
      </c>
      <c r="M5" s="105">
        <v>-0.20332880038645926</v>
      </c>
      <c r="N5" s="106">
        <v>-0.11613240933193104</v>
      </c>
      <c r="O5" s="106">
        <v>-0.10040910222309139</v>
      </c>
      <c r="P5" s="106">
        <v>-0.14666311079288494</v>
      </c>
      <c r="Q5" s="105">
        <v>-0.22581198270874131</v>
      </c>
      <c r="R5" s="106">
        <v>0.14128599180867399</v>
      </c>
      <c r="S5" s="105">
        <v>-0.47985308194759918</v>
      </c>
      <c r="T5" s="105">
        <v>-0.29466930045088563</v>
      </c>
      <c r="U5" s="108">
        <v>-5.6639981018774932E-2</v>
      </c>
      <c r="V5" s="105">
        <v>-0.26750901849892439</v>
      </c>
      <c r="W5" s="105">
        <v>-0.29079230041342036</v>
      </c>
      <c r="X5" s="106">
        <v>-5.1396485921108674E-2</v>
      </c>
      <c r="Y5" s="106">
        <v>-1.1732497430069048E-2</v>
      </c>
      <c r="Z5" s="105">
        <v>0.92249604116059258</v>
      </c>
      <c r="AA5" s="106">
        <v>5.2878655542548642E-2</v>
      </c>
    </row>
    <row r="6" spans="1:27" ht="15" x14ac:dyDescent="0.4">
      <c r="A6" s="52" t="s">
        <v>164</v>
      </c>
      <c r="B6" s="105"/>
      <c r="C6" s="106"/>
      <c r="D6" s="106"/>
      <c r="E6" s="105">
        <v>1</v>
      </c>
      <c r="F6" s="106">
        <v>-0.17145684345229581</v>
      </c>
      <c r="G6" s="106">
        <v>-0.11935562174577513</v>
      </c>
      <c r="H6" s="106">
        <v>-0.17183304429264568</v>
      </c>
      <c r="I6" s="106">
        <v>1.4372787351471301E-2</v>
      </c>
      <c r="J6" s="106">
        <v>-7.0883500144667119E-3</v>
      </c>
      <c r="K6" s="106">
        <v>-0.17408002362122538</v>
      </c>
      <c r="L6" s="106">
        <v>0.1844289636217685</v>
      </c>
      <c r="M6" s="106">
        <v>-7.2721866274867375E-2</v>
      </c>
      <c r="N6" s="106">
        <v>-4.4527205951053923E-2</v>
      </c>
      <c r="O6" s="106">
        <v>-6.2792617726716363E-2</v>
      </c>
      <c r="P6" s="106">
        <v>-0.15250551087386963</v>
      </c>
      <c r="Q6" s="106">
        <v>-1.1863444739355095E-2</v>
      </c>
      <c r="R6" s="106">
        <v>-0.11060380743300263</v>
      </c>
      <c r="S6" s="106">
        <v>2.48267958548056E-2</v>
      </c>
      <c r="T6" s="105">
        <v>0.19540000867501747</v>
      </c>
      <c r="U6" s="108">
        <v>-0.17408002362122538</v>
      </c>
      <c r="V6" s="106">
        <v>-0.12907456209774001</v>
      </c>
      <c r="W6" s="106">
        <v>0.17708655520207195</v>
      </c>
      <c r="X6" s="105">
        <v>-0.25427490976579953</v>
      </c>
      <c r="Y6" s="105">
        <v>0.29535998431832072</v>
      </c>
      <c r="Z6" s="106">
        <v>-1.7245233144531275E-2</v>
      </c>
      <c r="AA6" s="106">
        <v>-4.9397185642187286E-2</v>
      </c>
    </row>
    <row r="7" spans="1:27" x14ac:dyDescent="0.3">
      <c r="A7" s="52" t="s">
        <v>165</v>
      </c>
      <c r="B7" s="105"/>
      <c r="C7" s="105"/>
      <c r="D7" s="106"/>
      <c r="E7" s="106"/>
      <c r="F7" s="105">
        <v>1</v>
      </c>
      <c r="G7" s="105">
        <v>0.90985804307912188</v>
      </c>
      <c r="H7" s="105">
        <v>0.83722765308651259</v>
      </c>
      <c r="I7" s="105">
        <v>-0.60861082637534092</v>
      </c>
      <c r="J7" s="106">
        <v>3.8551587481822427E-2</v>
      </c>
      <c r="K7" s="105">
        <v>0.89661609467421466</v>
      </c>
      <c r="L7" s="105">
        <v>-0.75807897354119125</v>
      </c>
      <c r="M7" s="105">
        <v>-0.59845626475441194</v>
      </c>
      <c r="N7" s="105">
        <v>0.52068065069958291</v>
      </c>
      <c r="O7" s="105">
        <v>0.66640050428921771</v>
      </c>
      <c r="P7" s="105">
        <v>-0.4554728931555036</v>
      </c>
      <c r="Q7" s="105">
        <v>0.53110092210431747</v>
      </c>
      <c r="R7" s="105">
        <v>-0.64168111298152264</v>
      </c>
      <c r="S7" s="105">
        <v>0.40732389383338896</v>
      </c>
      <c r="T7" s="105">
        <v>-0.29962773288933864</v>
      </c>
      <c r="U7" s="107">
        <v>0.89661609467421466</v>
      </c>
      <c r="V7" s="105">
        <v>0.31660213244737162</v>
      </c>
      <c r="W7" s="106">
        <v>4.5778213759832286E-2</v>
      </c>
      <c r="X7" s="105">
        <v>0.67649662250190634</v>
      </c>
      <c r="Y7" s="105">
        <v>-0.40576079496701023</v>
      </c>
      <c r="Z7" s="106">
        <v>-0.12105492030095318</v>
      </c>
      <c r="AA7" s="106">
        <v>0.13457156855038832</v>
      </c>
    </row>
    <row r="8" spans="1:27" x14ac:dyDescent="0.3">
      <c r="A8" s="52" t="s">
        <v>166</v>
      </c>
      <c r="B8" s="105"/>
      <c r="C8" s="105"/>
      <c r="D8" s="106"/>
      <c r="E8" s="106"/>
      <c r="F8" s="105"/>
      <c r="G8" s="105">
        <v>1</v>
      </c>
      <c r="H8" s="105">
        <v>0.84752265192231691</v>
      </c>
      <c r="I8" s="105">
        <v>-0.5123629566792699</v>
      </c>
      <c r="J8" s="106">
        <v>4.8529896565277744E-2</v>
      </c>
      <c r="K8" s="105">
        <v>0.85290151064556152</v>
      </c>
      <c r="L8" s="105">
        <v>-0.70597241078972728</v>
      </c>
      <c r="M8" s="105">
        <v>-0.53541409761370984</v>
      </c>
      <c r="N8" s="105">
        <v>0.4455079036955768</v>
      </c>
      <c r="O8" s="105">
        <v>0.58833903776007312</v>
      </c>
      <c r="P8" s="105">
        <v>-0.43966148353075413</v>
      </c>
      <c r="Q8" s="105">
        <v>0.43219780898626731</v>
      </c>
      <c r="R8" s="105">
        <v>-0.57859966289243525</v>
      </c>
      <c r="S8" s="105">
        <v>0.36685924775829892</v>
      </c>
      <c r="T8" s="105">
        <v>-0.20403063393800505</v>
      </c>
      <c r="U8" s="107">
        <v>0.85290151064556152</v>
      </c>
      <c r="V8" s="105">
        <v>0.33786583963397498</v>
      </c>
      <c r="W8" s="106">
        <v>0.1094731993024437</v>
      </c>
      <c r="X8" s="105">
        <v>0.73319532707558177</v>
      </c>
      <c r="Y8" s="105">
        <v>-0.36414745799603726</v>
      </c>
      <c r="Z8" s="106">
        <v>-0.11365871739948794</v>
      </c>
      <c r="AA8" s="106">
        <v>6.5239316112108967E-2</v>
      </c>
    </row>
    <row r="9" spans="1:27" x14ac:dyDescent="0.3">
      <c r="A9" s="52" t="s">
        <v>167</v>
      </c>
      <c r="B9" s="105"/>
      <c r="C9" s="105"/>
      <c r="D9" s="106"/>
      <c r="E9" s="106"/>
      <c r="F9" s="105"/>
      <c r="G9" s="105"/>
      <c r="H9" s="105">
        <v>1</v>
      </c>
      <c r="I9" s="105">
        <v>-0.70997759343053224</v>
      </c>
      <c r="J9" s="106">
        <v>8.5027785098955935E-2</v>
      </c>
      <c r="K9" s="105">
        <v>0.83674652610301548</v>
      </c>
      <c r="L9" s="105">
        <v>-0.82488838228937456</v>
      </c>
      <c r="M9" s="105">
        <v>-0.63801954429648078</v>
      </c>
      <c r="N9" s="105">
        <v>0.52935783724228347</v>
      </c>
      <c r="O9" s="105">
        <v>0.79398220021857924</v>
      </c>
      <c r="P9" s="105">
        <v>-0.58083599945527198</v>
      </c>
      <c r="Q9" s="105">
        <v>0.57824020065883397</v>
      </c>
      <c r="R9" s="105">
        <v>-0.71617780784268004</v>
      </c>
      <c r="S9" s="105">
        <v>0.44141120232002823</v>
      </c>
      <c r="T9" s="105">
        <v>-0.36145116837258556</v>
      </c>
      <c r="U9" s="107">
        <v>0.83674652610301548</v>
      </c>
      <c r="V9" s="105">
        <v>0.28374729068187893</v>
      </c>
      <c r="W9" s="106">
        <v>-7.4299502987345348E-2</v>
      </c>
      <c r="X9" s="105">
        <v>0.68207678064968091</v>
      </c>
      <c r="Y9" s="105">
        <v>-0.45736784630896787</v>
      </c>
      <c r="Z9" s="106">
        <v>-0.1000350112783172</v>
      </c>
      <c r="AA9" s="105">
        <v>0.25671148180003994</v>
      </c>
    </row>
    <row r="10" spans="1:27" x14ac:dyDescent="0.3">
      <c r="A10" s="52" t="s">
        <v>168</v>
      </c>
      <c r="B10" s="105"/>
      <c r="C10" s="105"/>
      <c r="D10" s="106"/>
      <c r="E10" s="106"/>
      <c r="F10" s="105"/>
      <c r="G10" s="105"/>
      <c r="H10" s="105"/>
      <c r="I10" s="105">
        <v>1</v>
      </c>
      <c r="J10" s="106">
        <v>-9.0480791945584643E-2</v>
      </c>
      <c r="K10" s="105">
        <v>-0.6128048022071847</v>
      </c>
      <c r="L10" s="105">
        <v>0.68896291656281705</v>
      </c>
      <c r="M10" s="105">
        <v>0.72752540549837497</v>
      </c>
      <c r="N10" s="105">
        <v>-0.55786239614632094</v>
      </c>
      <c r="O10" s="105">
        <v>-0.82082683470577966</v>
      </c>
      <c r="P10" s="105">
        <v>0.60508671941154835</v>
      </c>
      <c r="Q10" s="105">
        <v>-0.66787011176739552</v>
      </c>
      <c r="R10" s="105">
        <v>0.83965491975010309</v>
      </c>
      <c r="S10" s="105">
        <v>-0.53850946754852635</v>
      </c>
      <c r="T10" s="105">
        <v>0.52346686164719913</v>
      </c>
      <c r="U10" s="107">
        <v>-0.6128048022071847</v>
      </c>
      <c r="V10" s="106">
        <v>-0.12001315316212621</v>
      </c>
      <c r="W10" s="106">
        <v>0.14928588629783091</v>
      </c>
      <c r="X10" s="105">
        <v>-0.41141583578591406</v>
      </c>
      <c r="Y10" s="105">
        <v>0.291835499507414</v>
      </c>
      <c r="Z10" s="106">
        <v>0.12374571006466861</v>
      </c>
      <c r="AA10" s="105">
        <v>-0.66642581164744963</v>
      </c>
    </row>
    <row r="11" spans="1:27" x14ac:dyDescent="0.3">
      <c r="A11" s="52" t="s">
        <v>169</v>
      </c>
      <c r="B11" s="106"/>
      <c r="C11" s="106"/>
      <c r="D11" s="105"/>
      <c r="E11" s="106"/>
      <c r="F11" s="106"/>
      <c r="G11" s="106"/>
      <c r="H11" s="106"/>
      <c r="I11" s="106"/>
      <c r="J11" s="105">
        <v>1</v>
      </c>
      <c r="K11" s="106">
        <v>1.0408651170869735E-2</v>
      </c>
      <c r="L11" s="106">
        <v>-4.7350227394097395E-2</v>
      </c>
      <c r="M11" s="105">
        <v>-0.34771540349477764</v>
      </c>
      <c r="N11" s="106">
        <v>-4.6514647208723864E-2</v>
      </c>
      <c r="O11" s="106">
        <v>-4.1772983199018322E-2</v>
      </c>
      <c r="P11" s="105">
        <v>-0.27574485712436569</v>
      </c>
      <c r="Q11" s="106">
        <v>-8.8104538880098268E-2</v>
      </c>
      <c r="R11" s="106">
        <v>-1.7367241023572254E-2</v>
      </c>
      <c r="S11" s="105">
        <v>-0.37646889102863418</v>
      </c>
      <c r="T11" s="105">
        <v>-0.40360857888710427</v>
      </c>
      <c r="U11" s="108">
        <v>1.0408651170869735E-2</v>
      </c>
      <c r="V11" s="105">
        <v>-0.18947979884355909</v>
      </c>
      <c r="W11" s="105">
        <v>-0.38847516606683402</v>
      </c>
      <c r="X11" s="106">
        <v>7.0317553163815397E-2</v>
      </c>
      <c r="Y11" s="106">
        <v>-6.9236415380905886E-2</v>
      </c>
      <c r="Z11" s="105">
        <v>0.94580486262295826</v>
      </c>
      <c r="AA11" s="106">
        <v>7.5592894563601451E-2</v>
      </c>
    </row>
    <row r="12" spans="1:27" x14ac:dyDescent="0.3">
      <c r="A12" s="52" t="s">
        <v>115</v>
      </c>
      <c r="B12" s="105"/>
      <c r="C12" s="105"/>
      <c r="D12" s="106"/>
      <c r="E12" s="106"/>
      <c r="F12" s="105"/>
      <c r="G12" s="105"/>
      <c r="H12" s="105"/>
      <c r="I12" s="105"/>
      <c r="J12" s="106"/>
      <c r="K12" s="107">
        <v>1</v>
      </c>
      <c r="L12" s="107">
        <v>-0.80118766981510581</v>
      </c>
      <c r="M12" s="107">
        <v>-0.66570832800348956</v>
      </c>
      <c r="N12" s="107">
        <v>0.4836143336052105</v>
      </c>
      <c r="O12" s="107">
        <v>0.65101032910706824</v>
      </c>
      <c r="P12" s="107">
        <v>-0.53276835498324837</v>
      </c>
      <c r="Q12" s="107">
        <v>0.5404047642573665</v>
      </c>
      <c r="R12" s="107">
        <v>-0.71180534222780256</v>
      </c>
      <c r="S12" s="107">
        <v>0.43048181745704345</v>
      </c>
      <c r="T12" s="107">
        <v>-0.20340041658617727</v>
      </c>
      <c r="U12" s="107">
        <v>1</v>
      </c>
      <c r="V12" s="107">
        <v>0.40743127173566263</v>
      </c>
      <c r="W12" s="108">
        <v>0.12215982429462562</v>
      </c>
      <c r="X12" s="107">
        <v>0.67620190019796944</v>
      </c>
      <c r="Y12" s="107">
        <v>-0.38672030741249169</v>
      </c>
      <c r="Z12" s="108">
        <v>-0.15164665891927889</v>
      </c>
      <c r="AA12" s="108">
        <v>6.9144896525697636E-2</v>
      </c>
    </row>
    <row r="13" spans="1:27" ht="15" x14ac:dyDescent="0.4">
      <c r="A13" s="52" t="s">
        <v>170</v>
      </c>
      <c r="B13" s="105"/>
      <c r="C13" s="105"/>
      <c r="D13" s="106"/>
      <c r="E13" s="106"/>
      <c r="F13" s="105"/>
      <c r="G13" s="105"/>
      <c r="H13" s="105"/>
      <c r="I13" s="105"/>
      <c r="J13" s="106"/>
      <c r="K13" s="105"/>
      <c r="L13" s="105">
        <v>1</v>
      </c>
      <c r="M13" s="105">
        <v>0.63138496760997964</v>
      </c>
      <c r="N13" s="105">
        <v>-0.49005903093273023</v>
      </c>
      <c r="O13" s="105">
        <v>-0.73039785207789254</v>
      </c>
      <c r="P13" s="105">
        <v>0.55236463281931969</v>
      </c>
      <c r="Q13" s="105">
        <v>-0.66507601593171473</v>
      </c>
      <c r="R13" s="105">
        <v>0.73645930646422098</v>
      </c>
      <c r="S13" s="105">
        <v>-0.40306252046372992</v>
      </c>
      <c r="T13" s="105">
        <v>0.37937855363306172</v>
      </c>
      <c r="U13" s="107">
        <v>-0.80118766981510581</v>
      </c>
      <c r="V13" s="105">
        <v>-0.33151370775785766</v>
      </c>
      <c r="W13" s="106">
        <v>0.10294026290226864</v>
      </c>
      <c r="X13" s="105">
        <v>-0.59455915356006916</v>
      </c>
      <c r="Y13" s="105">
        <v>0.51472756345727011</v>
      </c>
      <c r="Z13" s="106">
        <v>0.12315995054159061</v>
      </c>
      <c r="AA13" s="105">
        <v>-0.2119758635093579</v>
      </c>
    </row>
    <row r="14" spans="1:27" x14ac:dyDescent="0.3">
      <c r="A14" s="52" t="s">
        <v>171</v>
      </c>
      <c r="B14" s="105"/>
      <c r="C14" s="105"/>
      <c r="D14" s="105"/>
      <c r="E14" s="106"/>
      <c r="F14" s="105"/>
      <c r="G14" s="105"/>
      <c r="H14" s="105"/>
      <c r="I14" s="105"/>
      <c r="J14" s="105"/>
      <c r="K14" s="105"/>
      <c r="L14" s="105"/>
      <c r="M14" s="105">
        <v>1</v>
      </c>
      <c r="N14" s="105">
        <v>-0.39293981869663053</v>
      </c>
      <c r="O14" s="105">
        <v>-0.63540476206677299</v>
      </c>
      <c r="P14" s="105">
        <v>0.52927508428432479</v>
      </c>
      <c r="Q14" s="105">
        <v>-0.61127872448979026</v>
      </c>
      <c r="R14" s="105">
        <v>0.77576431408487112</v>
      </c>
      <c r="S14" s="105">
        <v>-0.49810306761344586</v>
      </c>
      <c r="T14" s="105">
        <v>0.51319030888988126</v>
      </c>
      <c r="U14" s="107">
        <v>-0.66570832800348956</v>
      </c>
      <c r="V14" s="106">
        <v>-3.2988706530582008E-2</v>
      </c>
      <c r="W14" s="106">
        <v>9.682254486914682E-2</v>
      </c>
      <c r="X14" s="105">
        <v>-0.33422627245126812</v>
      </c>
      <c r="Y14" s="105">
        <v>0.32423332185192094</v>
      </c>
      <c r="Z14" s="105">
        <v>-0.18788959640096772</v>
      </c>
      <c r="AA14" s="105">
        <v>-0.21719459926544263</v>
      </c>
    </row>
    <row r="15" spans="1:27" x14ac:dyDescent="0.3">
      <c r="A15" s="52" t="s">
        <v>172</v>
      </c>
      <c r="B15" s="105"/>
      <c r="C15" s="105"/>
      <c r="D15" s="106"/>
      <c r="E15" s="106"/>
      <c r="F15" s="105"/>
      <c r="G15" s="105"/>
      <c r="H15" s="105"/>
      <c r="I15" s="105"/>
      <c r="J15" s="106"/>
      <c r="K15" s="105"/>
      <c r="L15" s="105"/>
      <c r="M15" s="105"/>
      <c r="N15" s="105">
        <v>1</v>
      </c>
      <c r="O15" s="105">
        <v>0.58073709533964568</v>
      </c>
      <c r="P15" s="105">
        <v>-0.57505025446834168</v>
      </c>
      <c r="Q15" s="105">
        <v>0.66944041369822771</v>
      </c>
      <c r="R15" s="105">
        <v>-0.57829422329519087</v>
      </c>
      <c r="S15" s="105">
        <v>0.47887369607499752</v>
      </c>
      <c r="T15" s="105">
        <v>-0.4782508178621222</v>
      </c>
      <c r="U15" s="107">
        <v>0.4836143336052105</v>
      </c>
      <c r="V15" s="106">
        <v>5.1542118665899833E-2</v>
      </c>
      <c r="W15" s="106">
        <v>-0.10208659576475625</v>
      </c>
      <c r="X15" s="105">
        <v>0.24450779165235284</v>
      </c>
      <c r="Y15" s="105">
        <v>-0.31573965770259438</v>
      </c>
      <c r="Z15" s="106">
        <v>-0.15792035603773838</v>
      </c>
      <c r="AA15" s="106">
        <v>0.14229862042484828</v>
      </c>
    </row>
    <row r="16" spans="1:27" x14ac:dyDescent="0.3">
      <c r="A16" s="52" t="s">
        <v>173</v>
      </c>
      <c r="B16" s="105"/>
      <c r="C16" s="105"/>
      <c r="D16" s="106"/>
      <c r="E16" s="106"/>
      <c r="F16" s="105"/>
      <c r="G16" s="105"/>
      <c r="H16" s="105"/>
      <c r="I16" s="105"/>
      <c r="J16" s="106"/>
      <c r="K16" s="105"/>
      <c r="L16" s="105"/>
      <c r="M16" s="105"/>
      <c r="N16" s="105"/>
      <c r="O16" s="105">
        <v>1</v>
      </c>
      <c r="P16" s="105">
        <v>-0.53917816268393604</v>
      </c>
      <c r="Q16" s="105">
        <v>0.73343588652588987</v>
      </c>
      <c r="R16" s="105">
        <v>-0.83426760894380136</v>
      </c>
      <c r="S16" s="105">
        <v>0.64289994949175933</v>
      </c>
      <c r="T16" s="105">
        <v>-0.46893193485512041</v>
      </c>
      <c r="U16" s="107">
        <v>0.65101032910706824</v>
      </c>
      <c r="V16" s="105">
        <v>0.18857528084959591</v>
      </c>
      <c r="W16" s="106">
        <v>-0.11159826566863634</v>
      </c>
      <c r="X16" s="105">
        <v>0.40947487275310368</v>
      </c>
      <c r="Y16" s="105">
        <v>-0.44630734445768167</v>
      </c>
      <c r="Z16" s="106">
        <v>-0.18248660721956081</v>
      </c>
      <c r="AA16" s="105">
        <v>0.32400195646888558</v>
      </c>
    </row>
    <row r="17" spans="1:27" x14ac:dyDescent="0.3">
      <c r="A17" s="52" t="s">
        <v>174</v>
      </c>
      <c r="B17" s="105"/>
      <c r="C17" s="105"/>
      <c r="D17" s="106"/>
      <c r="E17" s="106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>
        <v>1</v>
      </c>
      <c r="Q17" s="105">
        <v>-0.43951038290905492</v>
      </c>
      <c r="R17" s="105">
        <v>0.60556194903823402</v>
      </c>
      <c r="S17" s="105">
        <v>-0.20674206056511085</v>
      </c>
      <c r="T17" s="105">
        <v>0.27431088712503987</v>
      </c>
      <c r="U17" s="107">
        <v>-0.53276835498324837</v>
      </c>
      <c r="V17" s="105">
        <v>-0.19787078328520946</v>
      </c>
      <c r="W17" s="106">
        <v>3.1859648283490858E-3</v>
      </c>
      <c r="X17" s="105">
        <v>-0.32608277349931819</v>
      </c>
      <c r="Y17" s="106">
        <v>0.15133319077688948</v>
      </c>
      <c r="Z17" s="106">
        <v>-0.12604313734156522</v>
      </c>
      <c r="AA17" s="105">
        <v>-0.19991870300684164</v>
      </c>
    </row>
    <row r="18" spans="1:27" x14ac:dyDescent="0.3">
      <c r="A18" s="52" t="s">
        <v>133</v>
      </c>
      <c r="B18" s="105"/>
      <c r="C18" s="105"/>
      <c r="D18" s="105"/>
      <c r="E18" s="106"/>
      <c r="F18" s="105"/>
      <c r="G18" s="105"/>
      <c r="H18" s="105"/>
      <c r="I18" s="105"/>
      <c r="J18" s="106"/>
      <c r="K18" s="105"/>
      <c r="L18" s="105"/>
      <c r="M18" s="105"/>
      <c r="N18" s="105"/>
      <c r="O18" s="105"/>
      <c r="P18" s="105"/>
      <c r="Q18" s="105">
        <v>1</v>
      </c>
      <c r="R18" s="105">
        <v>-0.79642799057075542</v>
      </c>
      <c r="S18" s="105">
        <v>0.68581942481243818</v>
      </c>
      <c r="T18" s="105">
        <v>-0.70096751654753642</v>
      </c>
      <c r="U18" s="107">
        <v>0.5404047642573665</v>
      </c>
      <c r="V18" s="106">
        <v>4.1987750161314272E-2</v>
      </c>
      <c r="W18" s="105">
        <v>-0.34670868242642505</v>
      </c>
      <c r="X18" s="105">
        <v>0.3022326201624152</v>
      </c>
      <c r="Y18" s="105">
        <v>-0.49336661003896054</v>
      </c>
      <c r="Z18" s="105">
        <v>-0.22932829770704591</v>
      </c>
      <c r="AA18" s="106">
        <v>0.10887465924100313</v>
      </c>
    </row>
    <row r="19" spans="1:27" x14ac:dyDescent="0.3">
      <c r="A19" s="52" t="s">
        <v>134</v>
      </c>
      <c r="B19" s="105"/>
      <c r="C19" s="105"/>
      <c r="D19" s="106"/>
      <c r="E19" s="106"/>
      <c r="F19" s="105"/>
      <c r="G19" s="105"/>
      <c r="H19" s="105"/>
      <c r="I19" s="105"/>
      <c r="J19" s="106"/>
      <c r="K19" s="105"/>
      <c r="L19" s="105"/>
      <c r="M19" s="105"/>
      <c r="N19" s="105"/>
      <c r="O19" s="105"/>
      <c r="P19" s="105"/>
      <c r="Q19" s="105"/>
      <c r="R19" s="105">
        <v>1</v>
      </c>
      <c r="S19" s="105">
        <v>-0.67552486622695129</v>
      </c>
      <c r="T19" s="105">
        <v>0.41047655756560525</v>
      </c>
      <c r="U19" s="107">
        <v>-0.71180534222780256</v>
      </c>
      <c r="V19" s="105">
        <v>-0.30240247213439952</v>
      </c>
      <c r="W19" s="106">
        <v>-1.4833486181529895E-3</v>
      </c>
      <c r="X19" s="105">
        <v>-0.42807912222927025</v>
      </c>
      <c r="Y19" s="105">
        <v>0.40929525454666338</v>
      </c>
      <c r="Z19" s="106">
        <v>0.15397251919923297</v>
      </c>
      <c r="AA19" s="105">
        <v>-0.28819889577320812</v>
      </c>
    </row>
    <row r="20" spans="1:27" x14ac:dyDescent="0.3">
      <c r="A20" s="52" t="s">
        <v>175</v>
      </c>
      <c r="B20" s="105"/>
      <c r="C20" s="105"/>
      <c r="D20" s="105"/>
      <c r="E20" s="106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>
        <v>1</v>
      </c>
      <c r="T20" s="105">
        <v>-0.3928024719093231</v>
      </c>
      <c r="U20" s="107">
        <v>0.43048181745704345</v>
      </c>
      <c r="V20" s="106">
        <v>7.2192939682449872E-2</v>
      </c>
      <c r="W20" s="106">
        <v>2.7346006640507813E-2</v>
      </c>
      <c r="X20" s="106">
        <v>0.16218254264232129</v>
      </c>
      <c r="Y20" s="105">
        <v>-0.26953606865150243</v>
      </c>
      <c r="Z20" s="105">
        <v>-0.46168341233024091</v>
      </c>
      <c r="AA20" s="106">
        <v>1.7125423951905465E-2</v>
      </c>
    </row>
    <row r="21" spans="1:27" x14ac:dyDescent="0.3">
      <c r="A21" s="52" t="s">
        <v>135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>
        <v>1</v>
      </c>
      <c r="U21" s="107">
        <v>-0.20340041658617727</v>
      </c>
      <c r="V21" s="105">
        <v>0.30642107866348872</v>
      </c>
      <c r="W21" s="105">
        <v>0.68619514883794064</v>
      </c>
      <c r="X21" s="106">
        <v>-0.15255513356185299</v>
      </c>
      <c r="Y21" s="105">
        <v>0.42542812605312735</v>
      </c>
      <c r="Z21" s="105">
        <v>-0.3022982896973766</v>
      </c>
      <c r="AA21" s="105">
        <v>-0.26180888569936034</v>
      </c>
    </row>
    <row r="22" spans="1:27" x14ac:dyDescent="0.3">
      <c r="A22" s="52" t="s">
        <v>115</v>
      </c>
      <c r="B22" s="105"/>
      <c r="C22" s="105"/>
      <c r="D22" s="106"/>
      <c r="E22" s="106"/>
      <c r="F22" s="105"/>
      <c r="G22" s="105"/>
      <c r="H22" s="105"/>
      <c r="I22" s="105"/>
      <c r="J22" s="106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7">
        <v>1</v>
      </c>
      <c r="V22" s="105">
        <v>0.40743127173566263</v>
      </c>
      <c r="W22" s="106">
        <v>0.12215982429462562</v>
      </c>
      <c r="X22" s="105">
        <v>0.67620190019796944</v>
      </c>
      <c r="Y22" s="105">
        <v>-0.38672030741249169</v>
      </c>
      <c r="Z22" s="106">
        <v>-0.15164665891927889</v>
      </c>
      <c r="AA22" s="106">
        <v>6.9144896525697636E-2</v>
      </c>
    </row>
    <row r="23" spans="1:27" x14ac:dyDescent="0.3">
      <c r="A23" s="52" t="s">
        <v>136</v>
      </c>
      <c r="B23" s="105"/>
      <c r="C23" s="105"/>
      <c r="D23" s="105"/>
      <c r="E23" s="106"/>
      <c r="F23" s="105"/>
      <c r="G23" s="105"/>
      <c r="H23" s="105"/>
      <c r="I23" s="106"/>
      <c r="J23" s="105"/>
      <c r="K23" s="105"/>
      <c r="L23" s="105"/>
      <c r="M23" s="106"/>
      <c r="N23" s="106"/>
      <c r="O23" s="105"/>
      <c r="P23" s="105"/>
      <c r="Q23" s="106"/>
      <c r="R23" s="105"/>
      <c r="S23" s="106"/>
      <c r="T23" s="105"/>
      <c r="U23" s="105"/>
      <c r="V23" s="105">
        <v>1</v>
      </c>
      <c r="W23" s="105">
        <v>0.26312640613807181</v>
      </c>
      <c r="X23" s="105">
        <v>0.4360949922532209</v>
      </c>
      <c r="Y23" s="106">
        <v>-0.11275242103292318</v>
      </c>
      <c r="Z23" s="105">
        <v>-0.26433626287258555</v>
      </c>
      <c r="AA23" s="106">
        <v>-4.6301054820818456E-2</v>
      </c>
    </row>
    <row r="24" spans="1:27" x14ac:dyDescent="0.3">
      <c r="A24" s="52" t="s">
        <v>176</v>
      </c>
      <c r="B24" s="106"/>
      <c r="C24" s="106"/>
      <c r="D24" s="105"/>
      <c r="E24" s="106"/>
      <c r="F24" s="106"/>
      <c r="G24" s="106"/>
      <c r="H24" s="106"/>
      <c r="I24" s="106"/>
      <c r="J24" s="105"/>
      <c r="K24" s="106"/>
      <c r="L24" s="106"/>
      <c r="M24" s="106"/>
      <c r="N24" s="106"/>
      <c r="O24" s="106"/>
      <c r="P24" s="106"/>
      <c r="Q24" s="105"/>
      <c r="R24" s="106"/>
      <c r="S24" s="106"/>
      <c r="T24" s="105"/>
      <c r="U24" s="106"/>
      <c r="V24" s="105"/>
      <c r="W24" s="105">
        <v>1</v>
      </c>
      <c r="X24" s="106">
        <v>-0.13391344364183155</v>
      </c>
      <c r="Y24" s="105">
        <v>0.26830650150404012</v>
      </c>
      <c r="Z24" s="105">
        <v>-0.30210019932008975</v>
      </c>
      <c r="AA24" s="106">
        <v>-0.1675245720383329</v>
      </c>
    </row>
    <row r="25" spans="1:27" x14ac:dyDescent="0.3">
      <c r="A25" s="52" t="s">
        <v>139</v>
      </c>
      <c r="B25" s="105"/>
      <c r="C25" s="105"/>
      <c r="D25" s="106"/>
      <c r="E25" s="105"/>
      <c r="F25" s="105"/>
      <c r="G25" s="105"/>
      <c r="H25" s="105"/>
      <c r="I25" s="105"/>
      <c r="J25" s="106"/>
      <c r="K25" s="105"/>
      <c r="L25" s="105"/>
      <c r="M25" s="105"/>
      <c r="N25" s="105"/>
      <c r="O25" s="105"/>
      <c r="P25" s="105"/>
      <c r="Q25" s="105"/>
      <c r="R25" s="105"/>
      <c r="S25" s="106"/>
      <c r="T25" s="106"/>
      <c r="U25" s="105"/>
      <c r="V25" s="105"/>
      <c r="W25" s="106"/>
      <c r="X25" s="105">
        <v>1</v>
      </c>
      <c r="Y25" s="105">
        <v>-0.43890862018392041</v>
      </c>
      <c r="Z25" s="106">
        <v>-0.13971781305704167</v>
      </c>
      <c r="AA25" s="105">
        <v>0.19757510104559381</v>
      </c>
    </row>
    <row r="26" spans="1:27" x14ac:dyDescent="0.3">
      <c r="A26" s="52" t="s">
        <v>140</v>
      </c>
      <c r="B26" s="105"/>
      <c r="C26" s="105"/>
      <c r="D26" s="106"/>
      <c r="E26" s="105"/>
      <c r="F26" s="105"/>
      <c r="G26" s="105"/>
      <c r="H26" s="105"/>
      <c r="I26" s="105"/>
      <c r="J26" s="106"/>
      <c r="K26" s="105"/>
      <c r="L26" s="105"/>
      <c r="M26" s="105"/>
      <c r="N26" s="105"/>
      <c r="O26" s="105"/>
      <c r="P26" s="106"/>
      <c r="Q26" s="105"/>
      <c r="R26" s="105"/>
      <c r="S26" s="105"/>
      <c r="T26" s="105"/>
      <c r="U26" s="105"/>
      <c r="V26" s="106"/>
      <c r="W26" s="105"/>
      <c r="X26" s="105"/>
      <c r="Y26" s="105">
        <v>1</v>
      </c>
      <c r="Z26" s="106">
        <v>-1.2781177937770845E-2</v>
      </c>
      <c r="AA26" s="106">
        <v>-8.1042656187889195E-2</v>
      </c>
    </row>
    <row r="27" spans="1:27" x14ac:dyDescent="0.3">
      <c r="A27" s="52" t="s">
        <v>141</v>
      </c>
      <c r="B27" s="106"/>
      <c r="C27" s="106"/>
      <c r="D27" s="105"/>
      <c r="E27" s="106"/>
      <c r="F27" s="106"/>
      <c r="G27" s="106"/>
      <c r="H27" s="106"/>
      <c r="I27" s="106"/>
      <c r="J27" s="105"/>
      <c r="K27" s="106"/>
      <c r="L27" s="106"/>
      <c r="M27" s="105"/>
      <c r="N27" s="106"/>
      <c r="O27" s="106"/>
      <c r="P27" s="106"/>
      <c r="Q27" s="105"/>
      <c r="R27" s="106"/>
      <c r="S27" s="105"/>
      <c r="T27" s="105"/>
      <c r="U27" s="106"/>
      <c r="V27" s="105"/>
      <c r="W27" s="105"/>
      <c r="X27" s="106"/>
      <c r="Y27" s="106"/>
      <c r="Z27" s="105">
        <v>1</v>
      </c>
      <c r="AA27" s="106">
        <v>-7.6147660110805745E-2</v>
      </c>
    </row>
    <row r="28" spans="1:27" x14ac:dyDescent="0.3">
      <c r="A28" s="52" t="s">
        <v>142</v>
      </c>
      <c r="B28" s="106"/>
      <c r="C28" s="106"/>
      <c r="D28" s="106"/>
      <c r="E28" s="106"/>
      <c r="F28" s="106"/>
      <c r="G28" s="106"/>
      <c r="H28" s="105"/>
      <c r="I28" s="105"/>
      <c r="J28" s="106"/>
      <c r="K28" s="106"/>
      <c r="L28" s="105"/>
      <c r="M28" s="105"/>
      <c r="N28" s="106"/>
      <c r="O28" s="105"/>
      <c r="P28" s="105"/>
      <c r="Q28" s="106"/>
      <c r="R28" s="105"/>
      <c r="S28" s="106"/>
      <c r="T28" s="105"/>
      <c r="U28" s="106"/>
      <c r="V28" s="106"/>
      <c r="W28" s="106"/>
      <c r="X28" s="105"/>
      <c r="Y28" s="106"/>
      <c r="Z28" s="106"/>
      <c r="AA28" s="105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3"/>
  <sheetViews>
    <sheetView zoomScale="115" zoomScaleNormal="115" workbookViewId="0">
      <selection activeCell="H16" sqref="H16"/>
    </sheetView>
  </sheetViews>
  <sheetFormatPr defaultRowHeight="15.5" x14ac:dyDescent="0.35"/>
  <cols>
    <col min="1" max="1" width="15.5" bestFit="1" customWidth="1"/>
    <col min="2" max="3" width="12.08203125" customWidth="1"/>
    <col min="5" max="5" width="14.08203125" bestFit="1" customWidth="1"/>
    <col min="6" max="6" width="12.25" bestFit="1" customWidth="1"/>
  </cols>
  <sheetData>
    <row r="1" spans="1:5" x14ac:dyDescent="0.35">
      <c r="A1" t="s">
        <v>177</v>
      </c>
      <c r="B1" t="s">
        <v>178</v>
      </c>
      <c r="C1" t="s">
        <v>179</v>
      </c>
      <c r="D1" t="s">
        <v>180</v>
      </c>
      <c r="E1" t="s">
        <v>181</v>
      </c>
    </row>
    <row r="2" spans="1:5" x14ac:dyDescent="0.35">
      <c r="A2" s="43">
        <v>504</v>
      </c>
      <c r="B2" s="61">
        <v>4.53</v>
      </c>
      <c r="C2" s="43">
        <f>1/5.2</f>
        <v>0.19230769230769229</v>
      </c>
      <c r="D2" s="43">
        <f>B2*C2</f>
        <v>0.87115384615384617</v>
      </c>
      <c r="E2" t="s">
        <v>182</v>
      </c>
    </row>
    <row r="3" spans="1:5" x14ac:dyDescent="0.35">
      <c r="A3" s="43">
        <v>573.6</v>
      </c>
      <c r="B3" s="61">
        <v>2.2999999999999998</v>
      </c>
      <c r="C3" s="43">
        <f>1/3.44</f>
        <v>0.29069767441860467</v>
      </c>
      <c r="D3" s="43">
        <f>B3*C3</f>
        <v>0.66860465116279066</v>
      </c>
      <c r="E3" t="s">
        <v>183</v>
      </c>
    </row>
    <row r="4" spans="1:5" x14ac:dyDescent="0.35">
      <c r="A4" s="43">
        <v>596.1</v>
      </c>
      <c r="B4" s="61">
        <v>1.98</v>
      </c>
      <c r="C4" s="43">
        <f>1/3.32</f>
        <v>0.30120481927710846</v>
      </c>
      <c r="D4" s="43">
        <f>B4*C4</f>
        <v>0.59638554216867479</v>
      </c>
      <c r="E4" t="s">
        <v>183</v>
      </c>
    </row>
    <row r="5" spans="1:5" x14ac:dyDescent="0.35">
      <c r="A5" s="43">
        <v>665</v>
      </c>
      <c r="B5" s="61">
        <v>3.51</v>
      </c>
      <c r="C5" s="43">
        <f>1/5.5</f>
        <v>0.18181818181818182</v>
      </c>
      <c r="D5" s="43">
        <f>B5*C5</f>
        <v>0.63818181818181818</v>
      </c>
      <c r="E5" t="s">
        <v>182</v>
      </c>
    </row>
    <row r="6" spans="1:5" x14ac:dyDescent="0.35">
      <c r="A6" s="43">
        <v>688</v>
      </c>
      <c r="B6" s="61">
        <v>2.7</v>
      </c>
      <c r="C6" s="43">
        <f>1/5.03</f>
        <v>0.19880715705765406</v>
      </c>
      <c r="D6" s="43">
        <f t="shared" ref="D6:D10" si="0">B6*C6</f>
        <v>0.53677932405566597</v>
      </c>
      <c r="E6" t="s">
        <v>184</v>
      </c>
    </row>
    <row r="7" spans="1:5" x14ac:dyDescent="0.35">
      <c r="A7" s="43">
        <v>710</v>
      </c>
      <c r="B7" s="61">
        <v>5.77</v>
      </c>
      <c r="C7" s="43">
        <f>1/12.35</f>
        <v>8.0971659919028341E-2</v>
      </c>
      <c r="D7" s="43">
        <f t="shared" si="0"/>
        <v>0.4672064777327935</v>
      </c>
      <c r="E7" t="s">
        <v>183</v>
      </c>
    </row>
    <row r="8" spans="1:5" x14ac:dyDescent="0.35">
      <c r="A8" s="43">
        <v>735.8</v>
      </c>
      <c r="B8" s="61">
        <v>5.55</v>
      </c>
      <c r="C8" s="43">
        <f>1/12.76</f>
        <v>7.8369905956112859E-2</v>
      </c>
      <c r="D8" s="43">
        <f t="shared" si="0"/>
        <v>0.43495297805642635</v>
      </c>
      <c r="E8" t="s">
        <v>183</v>
      </c>
    </row>
    <row r="9" spans="1:5" x14ac:dyDescent="0.35">
      <c r="A9" s="43">
        <v>800</v>
      </c>
      <c r="B9" s="61">
        <v>2.2000000000000002</v>
      </c>
      <c r="C9" s="43">
        <f>1/5.28</f>
        <v>0.18939393939393939</v>
      </c>
      <c r="D9" s="43">
        <f t="shared" si="0"/>
        <v>0.41666666666666669</v>
      </c>
      <c r="E9" t="s">
        <v>184</v>
      </c>
    </row>
    <row r="10" spans="1:5" x14ac:dyDescent="0.35">
      <c r="A10" s="43">
        <v>822</v>
      </c>
      <c r="B10" s="61">
        <v>2</v>
      </c>
      <c r="C10" s="43">
        <f>1/5.28</f>
        <v>0.18939393939393939</v>
      </c>
      <c r="D10" s="43">
        <f t="shared" si="0"/>
        <v>0.37878787878787878</v>
      </c>
      <c r="E10" t="s">
        <v>184</v>
      </c>
    </row>
    <row r="11" spans="1:5" x14ac:dyDescent="0.35">
      <c r="A11" s="43">
        <v>863</v>
      </c>
      <c r="B11" s="61">
        <v>2.5499999999999998</v>
      </c>
      <c r="C11" s="43">
        <f>1/5.59</f>
        <v>0.17889087656529518</v>
      </c>
      <c r="D11" s="43">
        <f>B11*C11</f>
        <v>0.45617173524150267</v>
      </c>
      <c r="E11" t="s">
        <v>182</v>
      </c>
    </row>
    <row r="12" spans="1:5" x14ac:dyDescent="0.35">
      <c r="A12" s="43">
        <v>1110</v>
      </c>
      <c r="B12" s="61">
        <v>2.2000000000000002</v>
      </c>
      <c r="C12" s="43">
        <f>1/5.1</f>
        <v>0.19607843137254904</v>
      </c>
      <c r="D12" s="43">
        <f>B12*C12</f>
        <v>0.43137254901960792</v>
      </c>
      <c r="E12" t="s">
        <v>182</v>
      </c>
    </row>
    <row r="13" spans="1:5" x14ac:dyDescent="0.35">
      <c r="A13" s="43">
        <v>1121.0999999999999</v>
      </c>
      <c r="B13" s="61">
        <v>4.2</v>
      </c>
      <c r="C13" s="43">
        <f>1/11.73</f>
        <v>8.525149190110827E-2</v>
      </c>
      <c r="D13" s="43">
        <f>B13*C13</f>
        <v>0.35805626598465473</v>
      </c>
      <c r="E13" t="s">
        <v>183</v>
      </c>
    </row>
  </sheetData>
  <sortState xmlns:xlrd2="http://schemas.microsoft.com/office/spreadsheetml/2017/richdata2" ref="A15:G35">
    <sortCondition ref="A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5"/>
  <sheetViews>
    <sheetView workbookViewId="0">
      <selection activeCell="J20" sqref="J20"/>
    </sheetView>
  </sheetViews>
  <sheetFormatPr defaultRowHeight="15.5" x14ac:dyDescent="0.35"/>
  <cols>
    <col min="1" max="1" width="9" bestFit="1" customWidth="1"/>
    <col min="2" max="2" width="18.25" bestFit="1" customWidth="1"/>
    <col min="3" max="3" width="7.25" bestFit="1" customWidth="1"/>
    <col min="4" max="4" width="8.1640625" bestFit="1" customWidth="1"/>
    <col min="5" max="5" width="9.08203125" bestFit="1" customWidth="1"/>
    <col min="6" max="6" width="12" bestFit="1" customWidth="1"/>
    <col min="7" max="7" width="13.75" bestFit="1" customWidth="1"/>
    <col min="8" max="8" width="11.5" bestFit="1" customWidth="1"/>
    <col min="9" max="9" width="4.33203125" bestFit="1" customWidth="1"/>
    <col min="10" max="10" width="6.1640625" bestFit="1" customWidth="1"/>
    <col min="11" max="11" width="9.5" bestFit="1" customWidth="1"/>
    <col min="12" max="12" width="8.75" bestFit="1" customWidth="1"/>
    <col min="13" max="13" width="5.58203125" bestFit="1" customWidth="1"/>
    <col min="14" max="14" width="7.58203125" bestFit="1" customWidth="1"/>
    <col min="15" max="15" width="11.5" bestFit="1" customWidth="1"/>
    <col min="16" max="16" width="10.4140625" bestFit="1" customWidth="1"/>
  </cols>
  <sheetData>
    <row r="1" spans="1:16" x14ac:dyDescent="0.35">
      <c r="A1" t="s">
        <v>242</v>
      </c>
      <c r="B1" t="s">
        <v>243</v>
      </c>
      <c r="C1" t="s">
        <v>244</v>
      </c>
      <c r="D1" t="s">
        <v>245</v>
      </c>
      <c r="E1" t="s">
        <v>246</v>
      </c>
      <c r="F1" t="s">
        <v>247</v>
      </c>
      <c r="G1" t="s">
        <v>248</v>
      </c>
      <c r="H1" t="s">
        <v>249</v>
      </c>
      <c r="I1" t="s">
        <v>115</v>
      </c>
      <c r="J1" t="s">
        <v>250</v>
      </c>
      <c r="K1" t="s">
        <v>272</v>
      </c>
      <c r="L1" t="s">
        <v>273</v>
      </c>
      <c r="M1" t="s">
        <v>251</v>
      </c>
      <c r="N1" t="s">
        <v>252</v>
      </c>
      <c r="O1" t="s">
        <v>263</v>
      </c>
      <c r="P1" t="s">
        <v>264</v>
      </c>
    </row>
    <row r="2" spans="1:16" x14ac:dyDescent="0.35">
      <c r="A2">
        <v>410.55</v>
      </c>
      <c r="B2" s="79">
        <v>11.14</v>
      </c>
      <c r="C2" s="79">
        <v>0.4</v>
      </c>
      <c r="D2" s="79">
        <v>0.2</v>
      </c>
      <c r="E2" s="79">
        <v>2</v>
      </c>
      <c r="F2" s="79">
        <v>5.2803886366036545</v>
      </c>
      <c r="G2" s="79">
        <v>2.6401943183018273</v>
      </c>
      <c r="H2" s="79">
        <v>7.9205829549054823</v>
      </c>
      <c r="I2" s="79">
        <v>0.68</v>
      </c>
      <c r="J2" s="79">
        <v>0.31</v>
      </c>
      <c r="K2" s="79">
        <v>0.54</v>
      </c>
      <c r="L2" s="79">
        <v>0.69</v>
      </c>
      <c r="M2" s="79">
        <v>0.56999999999999995</v>
      </c>
      <c r="N2" s="79">
        <v>0</v>
      </c>
      <c r="O2" s="79">
        <f>(LN(K2+1.19))/0.00782</f>
        <v>70.092251727581527</v>
      </c>
      <c r="P2" s="79">
        <f>(LN(L2+1.19))/0.00782</f>
        <v>80.725291156247792</v>
      </c>
    </row>
    <row r="3" spans="1:16" x14ac:dyDescent="0.35">
      <c r="A3">
        <v>452.64</v>
      </c>
      <c r="B3" s="79">
        <v>10.88</v>
      </c>
      <c r="C3" s="79">
        <v>0.8</v>
      </c>
      <c r="D3" s="79">
        <v>0.2</v>
      </c>
      <c r="E3" s="79">
        <v>4</v>
      </c>
      <c r="F3" s="79">
        <v>10.813148788927336</v>
      </c>
      <c r="G3" s="79">
        <v>2.703287197231834</v>
      </c>
      <c r="H3" s="79">
        <v>13.51643598615917</v>
      </c>
      <c r="I3" s="79">
        <v>0.68</v>
      </c>
      <c r="J3" s="79">
        <v>0.31</v>
      </c>
      <c r="K3" s="79">
        <v>0.54</v>
      </c>
      <c r="L3" s="79">
        <v>0.79</v>
      </c>
      <c r="M3" s="79">
        <v>0.7</v>
      </c>
      <c r="N3" s="79">
        <v>0.11</v>
      </c>
      <c r="O3" s="79">
        <f t="shared" ref="O3:O15" si="0">(LN(K3+1.19))/0.00782</f>
        <v>70.092251727581527</v>
      </c>
      <c r="P3" s="79">
        <f t="shared" ref="P3:P15" si="1">(LN(L3+1.19))/0.00782</f>
        <v>87.352537686246009</v>
      </c>
    </row>
    <row r="4" spans="1:16" x14ac:dyDescent="0.35">
      <c r="A4">
        <v>471.24</v>
      </c>
      <c r="B4" s="79">
        <v>10.62</v>
      </c>
      <c r="C4" s="79">
        <v>5</v>
      </c>
      <c r="D4" s="79">
        <v>0.4</v>
      </c>
      <c r="E4" s="79">
        <v>12.5</v>
      </c>
      <c r="F4" s="79">
        <v>41.664583437494798</v>
      </c>
      <c r="G4" s="79">
        <v>3.3331666749995841</v>
      </c>
      <c r="H4" s="79">
        <v>44.99775011249438</v>
      </c>
      <c r="I4" s="79">
        <v>1.1299999999999999</v>
      </c>
      <c r="J4" s="79">
        <v>0.36</v>
      </c>
      <c r="K4" s="79">
        <v>0.64</v>
      </c>
      <c r="L4" s="79">
        <v>0.84</v>
      </c>
      <c r="M4" s="79">
        <v>0.79</v>
      </c>
      <c r="N4" s="79">
        <v>0.15</v>
      </c>
      <c r="O4" s="79">
        <f t="shared" si="0"/>
        <v>77.278256630860554</v>
      </c>
      <c r="P4" s="79">
        <f t="shared" si="1"/>
        <v>90.541661515817879</v>
      </c>
    </row>
    <row r="5" spans="1:16" x14ac:dyDescent="0.35">
      <c r="A5">
        <v>527.37</v>
      </c>
      <c r="B5" s="79">
        <v>8.1300000000000008</v>
      </c>
      <c r="C5" s="79">
        <v>3.6</v>
      </c>
      <c r="D5" s="79">
        <v>0.2</v>
      </c>
      <c r="E5" s="79">
        <v>18</v>
      </c>
      <c r="F5" s="79">
        <v>72.590889843324661</v>
      </c>
      <c r="G5" s="79">
        <v>4.0328272135180363</v>
      </c>
      <c r="H5" s="79">
        <v>76.623717056842693</v>
      </c>
      <c r="I5" s="79">
        <v>0.61</v>
      </c>
      <c r="J5" s="79">
        <v>0.33</v>
      </c>
      <c r="K5" s="79">
        <v>0.56000000000000005</v>
      </c>
      <c r="L5" s="79">
        <v>0.75</v>
      </c>
      <c r="M5" s="79">
        <v>0.64</v>
      </c>
      <c r="N5" s="79">
        <v>0.06</v>
      </c>
      <c r="O5" s="79">
        <f t="shared" si="0"/>
        <v>71.562121219363505</v>
      </c>
      <c r="P5" s="79">
        <f t="shared" si="1"/>
        <v>84.7427075543781</v>
      </c>
    </row>
    <row r="6" spans="1:16" x14ac:dyDescent="0.35">
      <c r="A6">
        <v>569.51</v>
      </c>
      <c r="B6" s="79">
        <v>8.51</v>
      </c>
      <c r="C6" s="79">
        <v>22.8</v>
      </c>
      <c r="D6" s="79">
        <v>2</v>
      </c>
      <c r="E6" s="79">
        <v>11.4</v>
      </c>
      <c r="F6" s="79">
        <v>461.93119656388029</v>
      </c>
      <c r="G6" s="79">
        <v>40.520280400340376</v>
      </c>
      <c r="H6" s="79">
        <v>502.45147696422066</v>
      </c>
      <c r="I6" s="79">
        <v>0.57999999999999996</v>
      </c>
      <c r="J6" s="79">
        <v>0.32</v>
      </c>
      <c r="K6" s="79">
        <v>0.54</v>
      </c>
      <c r="L6" s="79">
        <v>0.83</v>
      </c>
      <c r="M6" s="79">
        <v>0.78</v>
      </c>
      <c r="N6" s="79">
        <v>0.51</v>
      </c>
      <c r="O6" s="79">
        <f t="shared" si="0"/>
        <v>70.092251727581527</v>
      </c>
      <c r="P6" s="79">
        <f t="shared" si="1"/>
        <v>89.910167699886614</v>
      </c>
    </row>
    <row r="7" spans="1:16" x14ac:dyDescent="0.35">
      <c r="A7">
        <v>669.51</v>
      </c>
      <c r="B7" s="79">
        <v>14.59</v>
      </c>
      <c r="C7" s="79">
        <v>13.2</v>
      </c>
      <c r="D7" s="79">
        <v>6.6</v>
      </c>
      <c r="E7" s="79">
        <v>2</v>
      </c>
      <c r="F7" s="79">
        <v>29.470008684722256</v>
      </c>
      <c r="G7" s="79">
        <v>14.735004342361128</v>
      </c>
      <c r="H7" s="79">
        <v>44.205013027083382</v>
      </c>
      <c r="I7" s="79">
        <v>3.07</v>
      </c>
      <c r="J7" s="79">
        <v>0.3</v>
      </c>
      <c r="K7" s="79">
        <v>0.51</v>
      </c>
      <c r="L7" s="79">
        <v>0.73</v>
      </c>
      <c r="M7" s="79">
        <v>0.61</v>
      </c>
      <c r="N7" s="79">
        <v>0.63</v>
      </c>
      <c r="O7" s="79">
        <f t="shared" si="0"/>
        <v>67.855275071888784</v>
      </c>
      <c r="P7" s="79">
        <f t="shared" si="1"/>
        <v>83.417542971827373</v>
      </c>
    </row>
    <row r="8" spans="1:16" x14ac:dyDescent="0.35">
      <c r="A8">
        <v>688.61</v>
      </c>
      <c r="B8" s="79">
        <v>17.96</v>
      </c>
      <c r="C8" s="79">
        <v>17.600000000000001</v>
      </c>
      <c r="D8" s="79">
        <v>11</v>
      </c>
      <c r="E8" s="79">
        <v>1.6</v>
      </c>
      <c r="F8" s="79">
        <v>23.727735025911766</v>
      </c>
      <c r="G8" s="79">
        <v>14.829834391194852</v>
      </c>
      <c r="H8" s="79">
        <v>38.55756941710662</v>
      </c>
      <c r="I8" s="79">
        <v>4.13</v>
      </c>
      <c r="J8" s="79">
        <v>0.32</v>
      </c>
      <c r="K8" s="79">
        <v>0.55000000000000004</v>
      </c>
      <c r="L8" s="79">
        <v>0.79</v>
      </c>
      <c r="M8" s="79">
        <v>0.7</v>
      </c>
      <c r="N8" s="79">
        <v>0.64</v>
      </c>
      <c r="O8" s="79">
        <f t="shared" si="0"/>
        <v>70.829298366552123</v>
      </c>
      <c r="P8" s="79">
        <f t="shared" si="1"/>
        <v>87.352537686246009</v>
      </c>
    </row>
    <row r="9" spans="1:16" x14ac:dyDescent="0.35">
      <c r="A9">
        <v>750.28</v>
      </c>
      <c r="B9" s="79">
        <v>20.329999999999998</v>
      </c>
      <c r="C9" s="79">
        <v>10.8</v>
      </c>
      <c r="D9" s="79">
        <v>3.6</v>
      </c>
      <c r="E9" s="79">
        <v>3</v>
      </c>
      <c r="F9" s="79">
        <v>7.7552500529583064</v>
      </c>
      <c r="G9" s="79">
        <v>2.585083350986102</v>
      </c>
      <c r="H9" s="79">
        <v>10.340333403944408</v>
      </c>
      <c r="I9" s="79">
        <v>6.85</v>
      </c>
      <c r="J9" s="79">
        <v>0.38</v>
      </c>
      <c r="K9" s="79">
        <v>0.69</v>
      </c>
      <c r="L9" s="79">
        <v>0.91</v>
      </c>
      <c r="M9" s="79">
        <v>0.94</v>
      </c>
      <c r="N9" s="79">
        <v>0.75</v>
      </c>
      <c r="O9" s="79">
        <f t="shared" si="0"/>
        <v>80.725291156247792</v>
      </c>
      <c r="P9" s="79">
        <f t="shared" si="1"/>
        <v>94.876898302989417</v>
      </c>
    </row>
    <row r="10" spans="1:16" x14ac:dyDescent="0.35">
      <c r="A10">
        <v>793.37</v>
      </c>
      <c r="B10" s="79">
        <v>13.42</v>
      </c>
      <c r="C10" s="79">
        <v>20.8</v>
      </c>
      <c r="D10" s="79">
        <v>10.8</v>
      </c>
      <c r="E10" s="79">
        <v>1.9259259259259258</v>
      </c>
      <c r="F10" s="79">
        <v>20.313571223482487</v>
      </c>
      <c r="G10" s="79">
        <v>10.547431212192832</v>
      </c>
      <c r="H10" s="79">
        <v>30.861002435675317</v>
      </c>
      <c r="I10" s="79">
        <v>7.63</v>
      </c>
      <c r="J10" s="79">
        <v>0.39</v>
      </c>
      <c r="K10" s="79">
        <v>0.7</v>
      </c>
      <c r="L10" s="79">
        <v>0.95</v>
      </c>
      <c r="M10" s="79">
        <v>1.03</v>
      </c>
      <c r="N10" s="79">
        <v>0.55000000000000004</v>
      </c>
      <c r="O10" s="79">
        <f t="shared" si="0"/>
        <v>81.403686582039768</v>
      </c>
      <c r="P10" s="79">
        <f t="shared" si="1"/>
        <v>97.289747958281311</v>
      </c>
    </row>
    <row r="11" spans="1:16" x14ac:dyDescent="0.35">
      <c r="A11">
        <v>812.11</v>
      </c>
      <c r="B11" s="79">
        <v>8.16</v>
      </c>
      <c r="C11" s="79">
        <v>8.8000000000000007</v>
      </c>
      <c r="D11" s="79">
        <v>3</v>
      </c>
      <c r="E11" s="79">
        <v>2.9333333333333336</v>
      </c>
      <c r="F11" s="79">
        <v>158.59284890426758</v>
      </c>
      <c r="G11" s="79">
        <v>54.065743944636672</v>
      </c>
      <c r="H11" s="79">
        <v>212.65859284890425</v>
      </c>
      <c r="I11" s="79">
        <v>0.68</v>
      </c>
      <c r="J11" s="79">
        <v>0.39</v>
      </c>
      <c r="K11" s="79">
        <v>0.7</v>
      </c>
      <c r="L11" s="79">
        <v>0.98</v>
      </c>
      <c r="M11" s="79">
        <v>1.0900000000000001</v>
      </c>
      <c r="N11" s="79">
        <v>0.35</v>
      </c>
      <c r="O11" s="79">
        <f t="shared" si="0"/>
        <v>81.403686582039768</v>
      </c>
      <c r="P11" s="79">
        <f t="shared" si="1"/>
        <v>99.069970275238887</v>
      </c>
    </row>
    <row r="12" spans="1:16" x14ac:dyDescent="0.35">
      <c r="A12">
        <v>912.37</v>
      </c>
      <c r="B12" s="79">
        <v>11.78</v>
      </c>
      <c r="C12" s="79">
        <v>29.4</v>
      </c>
      <c r="D12" s="79">
        <v>17.2</v>
      </c>
      <c r="E12" s="79">
        <v>1.7093023255813953</v>
      </c>
      <c r="F12" s="79">
        <v>509.33786078098473</v>
      </c>
      <c r="G12" s="79">
        <v>297.97997297390941</v>
      </c>
      <c r="H12" s="79">
        <v>807.31783375489408</v>
      </c>
      <c r="I12" s="79">
        <v>0.49</v>
      </c>
      <c r="J12" s="79">
        <v>0.47</v>
      </c>
      <c r="K12" s="79">
        <v>0.89</v>
      </c>
      <c r="L12" s="79">
        <v>1.05</v>
      </c>
      <c r="M12" s="79">
        <v>1.3</v>
      </c>
      <c r="N12" s="79">
        <v>0.79</v>
      </c>
      <c r="O12" s="79">
        <f t="shared" si="0"/>
        <v>93.653183339287281</v>
      </c>
      <c r="P12" s="79">
        <f t="shared" si="1"/>
        <v>103.12990612109316</v>
      </c>
    </row>
    <row r="13" spans="1:16" x14ac:dyDescent="0.35">
      <c r="A13">
        <v>940.69</v>
      </c>
      <c r="B13" s="79">
        <v>4.6500000000000004</v>
      </c>
      <c r="C13" s="79">
        <v>36.6</v>
      </c>
      <c r="D13" s="79">
        <v>5</v>
      </c>
      <c r="E13" s="79">
        <v>7.32</v>
      </c>
      <c r="F13" s="79">
        <v>1405.5299539170505</v>
      </c>
      <c r="G13" s="79">
        <v>192.01228878648232</v>
      </c>
      <c r="H13" s="79">
        <v>1597.5422427035328</v>
      </c>
      <c r="I13" s="79">
        <v>0.56000000000000005</v>
      </c>
      <c r="J13" s="79">
        <v>0.44</v>
      </c>
      <c r="K13" s="79">
        <v>0.82</v>
      </c>
      <c r="L13" s="79">
        <v>0.89</v>
      </c>
      <c r="M13" s="79">
        <v>0.88</v>
      </c>
      <c r="N13" s="79">
        <v>0.81</v>
      </c>
      <c r="O13" s="79">
        <f t="shared" si="0"/>
        <v>89.275539906775478</v>
      </c>
      <c r="P13" s="79">
        <f t="shared" si="1"/>
        <v>93.653183339287281</v>
      </c>
    </row>
    <row r="14" spans="1:16" x14ac:dyDescent="0.35">
      <c r="A14">
        <v>1122.4000000000001</v>
      </c>
      <c r="B14" s="79">
        <v>14.77</v>
      </c>
      <c r="C14" s="79">
        <v>13.4</v>
      </c>
      <c r="D14" s="79">
        <v>1.6</v>
      </c>
      <c r="E14" s="79">
        <v>8.375</v>
      </c>
      <c r="F14" s="79">
        <v>146.3297442505515</v>
      </c>
      <c r="G14" s="79">
        <v>17.472208268722568</v>
      </c>
      <c r="H14" s="79">
        <v>163.80195251927407</v>
      </c>
      <c r="I14" s="79">
        <v>0.62</v>
      </c>
      <c r="J14" s="79">
        <v>0.59</v>
      </c>
      <c r="K14" s="79">
        <v>1.1599999999999999</v>
      </c>
      <c r="L14" s="79">
        <v>1.29</v>
      </c>
      <c r="M14" s="79">
        <v>2.2400000000000002</v>
      </c>
      <c r="N14" s="79">
        <v>0.2</v>
      </c>
      <c r="O14" s="79">
        <f t="shared" si="0"/>
        <v>109.26027214271961</v>
      </c>
      <c r="P14" s="79">
        <f t="shared" si="1"/>
        <v>116.14559593054868</v>
      </c>
    </row>
    <row r="15" spans="1:16" x14ac:dyDescent="0.35">
      <c r="A15">
        <v>1203.28</v>
      </c>
      <c r="B15" s="79">
        <v>8.41</v>
      </c>
      <c r="C15" s="79">
        <v>0.2</v>
      </c>
      <c r="D15" s="79">
        <v>5.2</v>
      </c>
      <c r="E15" s="79">
        <v>3.8461538461538464E-2</v>
      </c>
      <c r="F15" s="79">
        <v>4.323856880337261</v>
      </c>
      <c r="G15" s="79">
        <v>112.42027888876878</v>
      </c>
      <c r="H15" s="79">
        <v>116.74413576910604</v>
      </c>
      <c r="I15" s="79">
        <v>0.55000000000000004</v>
      </c>
      <c r="J15" s="79">
        <v>0.64</v>
      </c>
      <c r="K15" s="79">
        <v>1.27</v>
      </c>
      <c r="L15" s="79">
        <v>1.29</v>
      </c>
      <c r="M15" s="79">
        <v>2.2599999999999998</v>
      </c>
      <c r="N15" s="79">
        <v>0.18</v>
      </c>
      <c r="O15" s="79">
        <f t="shared" si="0"/>
        <v>115.11014705169711</v>
      </c>
      <c r="P15" s="79">
        <f t="shared" si="1"/>
        <v>116.14559593054868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"/>
  <sheetViews>
    <sheetView workbookViewId="0">
      <selection activeCell="K16" sqref="K16"/>
    </sheetView>
  </sheetViews>
  <sheetFormatPr defaultRowHeight="15.5" x14ac:dyDescent="0.35"/>
  <sheetData>
    <row r="1" spans="1:8" x14ac:dyDescent="0.35">
      <c r="A1" s="80" t="s">
        <v>253</v>
      </c>
      <c r="B1" s="81" t="s">
        <v>261</v>
      </c>
      <c r="C1" s="82" t="s">
        <v>255</v>
      </c>
      <c r="D1" s="82"/>
      <c r="E1" s="82"/>
      <c r="F1" s="82"/>
      <c r="G1" s="82"/>
    </row>
    <row r="2" spans="1:8" x14ac:dyDescent="0.35">
      <c r="A2" s="80"/>
      <c r="B2" s="81"/>
      <c r="C2" s="65" t="s">
        <v>256</v>
      </c>
      <c r="D2" s="65" t="s">
        <v>257</v>
      </c>
      <c r="E2" s="65" t="s">
        <v>258</v>
      </c>
      <c r="F2" s="65" t="s">
        <v>259</v>
      </c>
      <c r="G2" s="65" t="s">
        <v>260</v>
      </c>
      <c r="H2" s="67" t="s">
        <v>262</v>
      </c>
    </row>
    <row r="4" spans="1:8" x14ac:dyDescent="0.35">
      <c r="A4" s="63" t="s">
        <v>254</v>
      </c>
      <c r="B4" s="66">
        <v>559</v>
      </c>
      <c r="C4" s="66">
        <v>0.52</v>
      </c>
      <c r="D4" s="66">
        <v>7.8E-2</v>
      </c>
      <c r="E4" s="66">
        <v>0.39</v>
      </c>
      <c r="F4" s="66">
        <v>0.73</v>
      </c>
      <c r="G4" s="66">
        <v>18</v>
      </c>
      <c r="H4" s="79">
        <f>((LN(C4+1.19))/0.00782)</f>
        <v>68.605290347131515</v>
      </c>
    </row>
    <row r="5" spans="1:8" x14ac:dyDescent="0.35">
      <c r="A5" s="64" t="s">
        <v>254</v>
      </c>
      <c r="B5" s="109">
        <v>573.6</v>
      </c>
      <c r="C5" s="109">
        <v>0.48</v>
      </c>
      <c r="D5" s="109">
        <v>0.15</v>
      </c>
      <c r="E5" s="109">
        <v>0.35</v>
      </c>
      <c r="F5" s="109">
        <v>0.65</v>
      </c>
      <c r="G5" s="109">
        <v>4</v>
      </c>
      <c r="H5" s="79">
        <f t="shared" ref="H5:H15" si="0">((LN(C5+1.19))/0.00782)</f>
        <v>65.5784688527703</v>
      </c>
    </row>
    <row r="6" spans="1:8" x14ac:dyDescent="0.35">
      <c r="A6" s="63" t="s">
        <v>254</v>
      </c>
      <c r="B6" s="66">
        <v>624.6</v>
      </c>
      <c r="C6" s="66">
        <v>0.55000000000000004</v>
      </c>
      <c r="D6" s="66">
        <v>0.14599999999999999</v>
      </c>
      <c r="E6" s="66">
        <v>0.41</v>
      </c>
      <c r="F6" s="66">
        <v>0.79</v>
      </c>
      <c r="G6" s="66">
        <v>4</v>
      </c>
      <c r="H6" s="79">
        <f t="shared" si="0"/>
        <v>70.829298366552123</v>
      </c>
    </row>
    <row r="7" spans="1:8" x14ac:dyDescent="0.35">
      <c r="A7" s="63" t="s">
        <v>254</v>
      </c>
      <c r="B7" s="66">
        <v>676.2</v>
      </c>
      <c r="C7" s="66">
        <v>0.34</v>
      </c>
      <c r="D7" s="66">
        <v>0.06</v>
      </c>
      <c r="E7" s="66">
        <v>0.25</v>
      </c>
      <c r="F7" s="66">
        <v>0.42</v>
      </c>
      <c r="G7" s="66">
        <v>5</v>
      </c>
      <c r="H7" s="79">
        <f t="shared" si="0"/>
        <v>54.382063350939141</v>
      </c>
    </row>
    <row r="8" spans="1:8" x14ac:dyDescent="0.35">
      <c r="A8" s="64" t="s">
        <v>254</v>
      </c>
      <c r="B8" s="109">
        <v>681.6</v>
      </c>
      <c r="C8" s="109">
        <v>0.46</v>
      </c>
      <c r="D8" s="109">
        <v>7.0000000000000007E-2</v>
      </c>
      <c r="E8" s="109">
        <v>0.33</v>
      </c>
      <c r="F8" s="109">
        <v>0.56000000000000005</v>
      </c>
      <c r="G8" s="109">
        <v>9</v>
      </c>
      <c r="H8" s="79">
        <f t="shared" si="0"/>
        <v>64.037760602620097</v>
      </c>
    </row>
    <row r="9" spans="1:8" x14ac:dyDescent="0.35">
      <c r="A9" s="63" t="s">
        <v>254</v>
      </c>
      <c r="B9" s="66">
        <v>712.3</v>
      </c>
      <c r="C9" s="66">
        <v>0.41</v>
      </c>
      <c r="D9" s="66">
        <v>5.8000000000000003E-2</v>
      </c>
      <c r="E9" s="66">
        <v>0.27</v>
      </c>
      <c r="F9" s="66">
        <v>0.5</v>
      </c>
      <c r="G9" s="66">
        <v>25</v>
      </c>
      <c r="H9" s="79">
        <f t="shared" si="0"/>
        <v>60.102765888201461</v>
      </c>
    </row>
    <row r="10" spans="1:8" x14ac:dyDescent="0.35">
      <c r="A10" s="63" t="s">
        <v>254</v>
      </c>
      <c r="B10" s="66">
        <v>800.8</v>
      </c>
      <c r="C10" s="66">
        <v>0.61</v>
      </c>
      <c r="D10" s="66">
        <v>5.6000000000000001E-2</v>
      </c>
      <c r="E10" s="66">
        <v>0.51</v>
      </c>
      <c r="F10" s="66">
        <v>0.7</v>
      </c>
      <c r="G10" s="66">
        <v>10</v>
      </c>
      <c r="H10" s="79">
        <f t="shared" si="0"/>
        <v>75.164535153723648</v>
      </c>
    </row>
    <row r="11" spans="1:8" x14ac:dyDescent="0.35">
      <c r="A11" s="63" t="s">
        <v>254</v>
      </c>
      <c r="B11" s="66">
        <v>820.8</v>
      </c>
      <c r="C11" s="66">
        <v>0.68</v>
      </c>
      <c r="D11" s="66">
        <v>0.11700000000000001</v>
      </c>
      <c r="E11" s="66">
        <v>0.48</v>
      </c>
      <c r="F11" s="66">
        <v>0.86</v>
      </c>
      <c r="G11" s="66">
        <v>25</v>
      </c>
      <c r="H11" s="79">
        <f t="shared" si="0"/>
        <v>80.043277604411173</v>
      </c>
    </row>
    <row r="12" spans="1:8" x14ac:dyDescent="0.35">
      <c r="A12" s="63" t="s">
        <v>254</v>
      </c>
      <c r="B12" s="66">
        <v>863.3</v>
      </c>
      <c r="C12" s="66">
        <v>0.84</v>
      </c>
      <c r="D12" s="66">
        <v>8.5000000000000006E-2</v>
      </c>
      <c r="E12" s="66">
        <v>0.7</v>
      </c>
      <c r="F12" s="66">
        <v>0.95</v>
      </c>
      <c r="G12" s="66">
        <v>5</v>
      </c>
      <c r="H12" s="79">
        <f t="shared" si="0"/>
        <v>90.541661515817879</v>
      </c>
    </row>
    <row r="13" spans="1:8" x14ac:dyDescent="0.35">
      <c r="A13" s="63" t="s">
        <v>254</v>
      </c>
      <c r="B13" s="66">
        <v>922</v>
      </c>
      <c r="C13" s="66">
        <v>0.9</v>
      </c>
      <c r="D13" s="66">
        <v>0.09</v>
      </c>
      <c r="E13" s="66">
        <v>0.67</v>
      </c>
      <c r="F13" s="66">
        <v>1.1000000000000001</v>
      </c>
      <c r="G13" s="66">
        <v>25</v>
      </c>
      <c r="H13" s="79">
        <f t="shared" si="0"/>
        <v>94.266504600603525</v>
      </c>
    </row>
    <row r="14" spans="1:8" x14ac:dyDescent="0.35">
      <c r="A14" s="64" t="s">
        <v>254</v>
      </c>
      <c r="B14" s="109">
        <v>1060</v>
      </c>
      <c r="C14" s="109">
        <v>1.33</v>
      </c>
      <c r="D14" s="109">
        <v>0.18</v>
      </c>
      <c r="E14" s="109">
        <v>1.04</v>
      </c>
      <c r="F14" s="109">
        <v>1.81</v>
      </c>
      <c r="G14" s="109">
        <v>24</v>
      </c>
      <c r="H14" s="79">
        <f t="shared" si="0"/>
        <v>118.19167538661533</v>
      </c>
    </row>
    <row r="15" spans="1:8" x14ac:dyDescent="0.35">
      <c r="A15" s="64" t="s">
        <v>254</v>
      </c>
      <c r="B15" s="109">
        <v>1126.2</v>
      </c>
      <c r="C15" s="109">
        <v>1.19</v>
      </c>
      <c r="D15" s="109">
        <v>0.5</v>
      </c>
      <c r="E15" s="109">
        <v>0.72</v>
      </c>
      <c r="F15" s="109">
        <v>3.07</v>
      </c>
      <c r="G15" s="109">
        <v>33</v>
      </c>
      <c r="H15" s="79">
        <f t="shared" si="0"/>
        <v>110.88241530478047</v>
      </c>
    </row>
  </sheetData>
  <mergeCells count="3">
    <mergeCell ref="A1:A2"/>
    <mergeCell ref="B1:B2"/>
    <mergeCell ref="C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 S2</vt:lpstr>
      <vt:lpstr>Table S3</vt:lpstr>
      <vt:lpstr>Table S4</vt:lpstr>
      <vt:lpstr>Table S5</vt:lpstr>
      <vt:lpstr>Table S6</vt:lpstr>
      <vt:lpstr>Table S8</vt:lpstr>
      <vt:lpstr>Illite Crystallinity </vt:lpstr>
      <vt:lpstr>Aromatic Hydrocarbon Data</vt:lpstr>
      <vt:lpstr>Bitumen</vt:lpstr>
      <vt:lpstr>Calculated PalaeoT</vt:lpstr>
      <vt:lpstr>RbSr Geochronological Data</vt:lpstr>
      <vt:lpstr>Laser Elemental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Grant Cox</dc:creator>
  <cp:keywords/>
  <dc:description/>
  <cp:lastModifiedBy>darwi</cp:lastModifiedBy>
  <cp:revision/>
  <dcterms:created xsi:type="dcterms:W3CDTF">2015-12-01T00:10:30Z</dcterms:created>
  <dcterms:modified xsi:type="dcterms:W3CDTF">2022-07-24T05:19:14Z</dcterms:modified>
  <cp:category/>
  <cp:contentStatus/>
</cp:coreProperties>
</file>